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andersenmotorsas-my.sharepoint.com/personal/dan_larsen_anmo_dk/Documents/P-drev/pcdal/excel/excel/Suzuki/Prislister/2026/"/>
    </mc:Choice>
  </mc:AlternateContent>
  <xr:revisionPtr revIDLastSave="6" documentId="8_{6A4CB840-FAFE-4058-8B09-D714FD774DDF}" xr6:coauthVersionLast="47" xr6:coauthVersionMax="47" xr10:uidLastSave="{1836CF89-7B5A-4602-B1FE-C6202297B516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xlnm.Print_Area" localSheetId="0">'Ark1'!$A$1:$F$191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D24" i="1"/>
  <c r="D139" i="1"/>
  <c r="F139" i="1" s="1"/>
  <c r="E83" i="1"/>
  <c r="D83" i="1"/>
  <c r="E72" i="1"/>
  <c r="D72" i="1"/>
  <c r="F24" i="1" l="1"/>
  <c r="F72" i="1"/>
  <c r="F83" i="1"/>
  <c r="E34" i="1"/>
  <c r="D34" i="1"/>
  <c r="E29" i="1"/>
  <c r="D29" i="1"/>
  <c r="D23" i="1"/>
  <c r="E23" i="1"/>
  <c r="F34" i="1" l="1"/>
  <c r="F23" i="1"/>
  <c r="F29" i="1"/>
  <c r="D135" i="1" l="1"/>
  <c r="F135" i="1" s="1"/>
  <c r="D119" i="1"/>
  <c r="E119" i="1" l="1"/>
  <c r="F119" i="1" s="1"/>
  <c r="E116" i="1"/>
  <c r="D116" i="1"/>
  <c r="E112" i="1"/>
  <c r="D112" i="1"/>
  <c r="F116" i="1" l="1"/>
  <c r="F112" i="1"/>
  <c r="E71" i="1"/>
  <c r="D71" i="1"/>
  <c r="E53" i="1"/>
  <c r="D53" i="1"/>
  <c r="E52" i="1"/>
  <c r="D52" i="1"/>
  <c r="E51" i="1"/>
  <c r="D51" i="1"/>
  <c r="E50" i="1"/>
  <c r="D50" i="1"/>
  <c r="E43" i="1"/>
  <c r="E42" i="1"/>
  <c r="D43" i="1"/>
  <c r="D42" i="1"/>
  <c r="E41" i="1"/>
  <c r="D41" i="1"/>
  <c r="F51" i="1" l="1"/>
  <c r="F71" i="1"/>
  <c r="F53" i="1"/>
  <c r="F52" i="1"/>
  <c r="F50" i="1"/>
  <c r="F43" i="1"/>
  <c r="F42" i="1"/>
  <c r="F41" i="1"/>
  <c r="E49" i="1" l="1"/>
  <c r="D49" i="1"/>
  <c r="F49" i="1" l="1"/>
  <c r="D58" i="1"/>
  <c r="D38" i="1" l="1"/>
  <c r="E38" i="1" l="1"/>
  <c r="F38" i="1" s="1"/>
  <c r="E22" i="1" l="1"/>
  <c r="E35" i="1" l="1"/>
  <c r="E37" i="1"/>
  <c r="E36" i="1"/>
  <c r="E46" i="1"/>
  <c r="E47" i="1"/>
  <c r="E48" i="1"/>
  <c r="E73" i="1"/>
  <c r="E57" i="1"/>
  <c r="E56" i="1"/>
  <c r="E59" i="1"/>
  <c r="E58" i="1"/>
  <c r="E82" i="1"/>
  <c r="E76" i="1"/>
  <c r="E77" i="1"/>
  <c r="E78" i="1"/>
  <c r="E79" i="1"/>
  <c r="E86" i="1"/>
  <c r="E89" i="1"/>
  <c r="E90" i="1"/>
  <c r="E91" i="1"/>
  <c r="E92" i="1"/>
  <c r="E95" i="1"/>
  <c r="E96" i="1"/>
  <c r="E98" i="1"/>
  <c r="E97" i="1"/>
  <c r="E108" i="1"/>
  <c r="E107" i="1"/>
  <c r="E106" i="1"/>
  <c r="E111" i="1"/>
  <c r="E115" i="1"/>
  <c r="E120" i="1"/>
  <c r="E142" i="1"/>
  <c r="E144" i="1"/>
  <c r="E33" i="1"/>
  <c r="D149" i="1"/>
  <c r="D148" i="1"/>
  <c r="D144" i="1"/>
  <c r="D145" i="1"/>
  <c r="D143" i="1"/>
  <c r="F143" i="1" s="1"/>
  <c r="D142" i="1"/>
  <c r="D138" i="1"/>
  <c r="F138" i="1" s="1"/>
  <c r="D125" i="1"/>
  <c r="D137" i="1"/>
  <c r="D136" i="1"/>
  <c r="F136" i="1" s="1"/>
  <c r="D124" i="1"/>
  <c r="D123" i="1"/>
  <c r="D120" i="1"/>
  <c r="D115" i="1"/>
  <c r="D111" i="1"/>
  <c r="D105" i="1"/>
  <c r="F105" i="1" s="1"/>
  <c r="D101" i="1"/>
  <c r="F101" i="1" s="1"/>
  <c r="D106" i="1"/>
  <c r="D107" i="1"/>
  <c r="D108" i="1"/>
  <c r="D97" i="1"/>
  <c r="D98" i="1"/>
  <c r="D96" i="1"/>
  <c r="D95" i="1"/>
  <c r="D92" i="1"/>
  <c r="D91" i="1"/>
  <c r="D90" i="1"/>
  <c r="D89" i="1"/>
  <c r="D86" i="1"/>
  <c r="D79" i="1"/>
  <c r="D78" i="1"/>
  <c r="D77" i="1"/>
  <c r="D76" i="1"/>
  <c r="D82" i="1"/>
  <c r="D56" i="1"/>
  <c r="D73" i="1"/>
  <c r="D48" i="1"/>
  <c r="D47" i="1"/>
  <c r="D46" i="1"/>
  <c r="D36" i="1"/>
  <c r="D37" i="1"/>
  <c r="D35" i="1"/>
  <c r="F89" i="1" l="1"/>
  <c r="F57" i="1"/>
  <c r="F79" i="1"/>
  <c r="F91" i="1"/>
  <c r="F115" i="1"/>
  <c r="F98" i="1"/>
  <c r="F82" i="1"/>
  <c r="F35" i="1"/>
  <c r="F47" i="1"/>
  <c r="F95" i="1"/>
  <c r="F107" i="1"/>
  <c r="F73" i="1"/>
  <c r="F59" i="1"/>
  <c r="F77" i="1"/>
  <c r="F92" i="1"/>
  <c r="F36" i="1"/>
  <c r="F37" i="1"/>
  <c r="F48" i="1"/>
  <c r="F58" i="1"/>
  <c r="F78" i="1"/>
  <c r="F90" i="1"/>
  <c r="F137" i="1"/>
  <c r="F125" i="1"/>
  <c r="F145" i="1"/>
  <c r="F149" i="1"/>
  <c r="F106" i="1"/>
  <c r="F120" i="1"/>
  <c r="F46" i="1"/>
  <c r="F56" i="1"/>
  <c r="F76" i="1"/>
  <c r="F86" i="1"/>
  <c r="F123" i="1"/>
  <c r="F124" i="1"/>
  <c r="F148" i="1"/>
  <c r="F96" i="1"/>
  <c r="F108" i="1"/>
  <c r="F111" i="1"/>
  <c r="F97" i="1"/>
  <c r="F142" i="1"/>
  <c r="F144" i="1"/>
  <c r="E26" i="1" l="1"/>
  <c r="E25" i="1"/>
  <c r="D26" i="1"/>
  <c r="D30" i="1"/>
  <c r="D33" i="1"/>
  <c r="F33" i="1" s="1"/>
  <c r="D22" i="1"/>
  <c r="D25" i="1"/>
  <c r="E30" i="1"/>
  <c r="F22" i="1" l="1"/>
  <c r="F26" i="1"/>
  <c r="F30" i="1"/>
  <c r="F25" i="1"/>
</calcChain>
</file>

<file path=xl/sharedStrings.xml><?xml version="1.0" encoding="utf-8"?>
<sst xmlns="http://schemas.openxmlformats.org/spreadsheetml/2006/main" count="203" uniqueCount="180">
  <si>
    <t>Montering og</t>
  </si>
  <si>
    <t>Beskrivelse</t>
  </si>
  <si>
    <t xml:space="preserve"> evt. lakering</t>
  </si>
  <si>
    <t>I alt kr.</t>
  </si>
  <si>
    <t>Mont. tid</t>
  </si>
  <si>
    <t>Lakering</t>
  </si>
  <si>
    <t>Timepris incl. moms</t>
  </si>
  <si>
    <t>Låsebolte</t>
  </si>
  <si>
    <t>Bestillingsnr.</t>
  </si>
  <si>
    <t xml:space="preserve">Pris kr. </t>
  </si>
  <si>
    <t>Ill. nr.</t>
  </si>
  <si>
    <t>Side 4</t>
  </si>
  <si>
    <t>99000-990YT-106</t>
  </si>
  <si>
    <t>Side 20</t>
  </si>
  <si>
    <t/>
  </si>
  <si>
    <t>Pris uden moms</t>
  </si>
  <si>
    <t>990E0-59J46-000</t>
  </si>
  <si>
    <t>990E0-59J20-000</t>
  </si>
  <si>
    <t>99000-990YT-107</t>
  </si>
  <si>
    <t>Hundetæppe</t>
  </si>
  <si>
    <t>990E0-61M44-000</t>
  </si>
  <si>
    <t>Side 15</t>
  </si>
  <si>
    <t>Sikkerhedspakke</t>
  </si>
  <si>
    <t>Side 29</t>
  </si>
  <si>
    <t>Side 30</t>
  </si>
  <si>
    <t>Motor/kabinevarmer, benzin</t>
  </si>
  <si>
    <t>Hjulkapselsæt</t>
  </si>
  <si>
    <t>990E0-54P00-27N</t>
  </si>
  <si>
    <t>Ventilhætter (sæt med 2 stk.)</t>
  </si>
  <si>
    <t>TPMS ventil</t>
  </si>
  <si>
    <t>Side 7</t>
  </si>
  <si>
    <t>Dørhåndtag, krom, med nøglefri</t>
  </si>
  <si>
    <t>Bagklapsliste, krom</t>
  </si>
  <si>
    <t>990E0-54P22-000</t>
  </si>
  <si>
    <t>Side 12</t>
  </si>
  <si>
    <t>990E0-54P57-000</t>
  </si>
  <si>
    <t>990E0-54P51-000</t>
  </si>
  <si>
    <t>990E0-54P51-001</t>
  </si>
  <si>
    <t>Sidelister, stor model</t>
  </si>
  <si>
    <t>990E0-54P07-000</t>
  </si>
  <si>
    <t>Sidelister, lille model</t>
  </si>
  <si>
    <t>Cykelholder til montering på lastholdere</t>
  </si>
  <si>
    <t>Kabelsæt, 7 polet</t>
  </si>
  <si>
    <t>Kabelsæt, 13 polet</t>
  </si>
  <si>
    <t>Platformscykelholder</t>
  </si>
  <si>
    <t>Side 18</t>
  </si>
  <si>
    <t>78901-54P00-000</t>
  </si>
  <si>
    <t>78901-54P10-000</t>
  </si>
  <si>
    <t>Side 26</t>
  </si>
  <si>
    <t>Trinlister</t>
  </si>
  <si>
    <t>990E0-54P60-001</t>
  </si>
  <si>
    <t>990E0-54P60-000</t>
  </si>
  <si>
    <t>Folie til dørtrin, klar</t>
  </si>
  <si>
    <t>990E0-54P30-001</t>
  </si>
  <si>
    <t>Sound-system, lille</t>
  </si>
  <si>
    <t>Måttesæt, standard, sølv syninger</t>
  </si>
  <si>
    <t>75901-54P20-000</t>
  </si>
  <si>
    <t>75901-54P10-WHT</t>
  </si>
  <si>
    <t>990E0-54P15-000</t>
  </si>
  <si>
    <t>Bagagerumsbakke, høje kanter</t>
  </si>
  <si>
    <t>990E0-54P80-000</t>
  </si>
  <si>
    <t>Bagagemåtte med sølv logo</t>
  </si>
  <si>
    <t>990E0-54P40-000</t>
  </si>
  <si>
    <t>75901-54PB0-000</t>
  </si>
  <si>
    <t>Lodret gitter</t>
  </si>
  <si>
    <t>990E0-54P48-001</t>
  </si>
  <si>
    <t>Adapter for lodret gitter</t>
  </si>
  <si>
    <t>990E0-54P48-002</t>
  </si>
  <si>
    <t>Bagagerumstæppe / måtte</t>
  </si>
  <si>
    <t>990E0-61M48-003</t>
  </si>
  <si>
    <t>Vandret gitter</t>
  </si>
  <si>
    <t>990E0-54P48-000</t>
  </si>
  <si>
    <t>Lodret net</t>
  </si>
  <si>
    <t>990E0-54P34-001</t>
  </si>
  <si>
    <t>Organizer</t>
  </si>
  <si>
    <t>990E0-54P21-000</t>
  </si>
  <si>
    <t>43139-61M00-LCP</t>
  </si>
  <si>
    <t>990E0-54P08-CSM</t>
  </si>
  <si>
    <t>990E0-79J44-000</t>
  </si>
  <si>
    <t>990D0-19069-000</t>
  </si>
  <si>
    <t>99000-80018-007</t>
  </si>
  <si>
    <t>Side 11</t>
  </si>
  <si>
    <t>99000-990PR-100</t>
  </si>
  <si>
    <t>Side 13</t>
  </si>
  <si>
    <t>Side 14</t>
  </si>
  <si>
    <t>Side 25</t>
  </si>
  <si>
    <t>99000-990BL-062</t>
  </si>
  <si>
    <t>99000-990HL-001</t>
  </si>
  <si>
    <t>99000-990NV-110</t>
  </si>
  <si>
    <t>Nødhjulskit med donkraft</t>
  </si>
  <si>
    <t>Bagkofangerliste nederst, sort</t>
  </si>
  <si>
    <t>990E0-86R15-0CB</t>
  </si>
  <si>
    <t>Bagkofangerliste nederst, hvid</t>
  </si>
  <si>
    <t>Bagkofangerliste nederst, rød</t>
  </si>
  <si>
    <t>990E0-86R15-26U</t>
  </si>
  <si>
    <t>990E0-86R15-ZCF</t>
  </si>
  <si>
    <t>84728-61M20-26U</t>
  </si>
  <si>
    <t>84718-61M20-26U</t>
  </si>
  <si>
    <t>84728-61M10-26U</t>
  </si>
  <si>
    <t>84718-61M10-26U</t>
  </si>
  <si>
    <t>Spejlcovere, røde, med blink</t>
  </si>
  <si>
    <t>990E0-86R01-ZCF</t>
  </si>
  <si>
    <t>Spejlcovere, røde, uden blink</t>
  </si>
  <si>
    <t>990E0-86R10-ZCF</t>
  </si>
  <si>
    <t>Spejlcovere, hvid, venstre, med blink</t>
  </si>
  <si>
    <t>Spejlcovere, hvid, højre, med blink</t>
  </si>
  <si>
    <t>Spejlcovere, hvid, venstre, uden blink</t>
  </si>
  <si>
    <t>Spejlcovere, hvid, højre, uden blink</t>
  </si>
  <si>
    <t>Spejlcovere, alulook, venstre, med blink</t>
  </si>
  <si>
    <t>84728-61M20-QAK</t>
  </si>
  <si>
    <t>Spejlcovere, alulook, højre, med blink</t>
  </si>
  <si>
    <t>84718-61M20-QAK</t>
  </si>
  <si>
    <t>Skærmfinish, matsort</t>
  </si>
  <si>
    <t>990E0-86R71-0CB</t>
  </si>
  <si>
    <t>990E0-86R71-ZCE</t>
  </si>
  <si>
    <t>990E0-86R71-ZCF</t>
  </si>
  <si>
    <t>990E0-86R71-26U</t>
  </si>
  <si>
    <t>Skærmfinish, blank sort</t>
  </si>
  <si>
    <t>Skærmfinish, rød</t>
  </si>
  <si>
    <t>Skærmfinish, hvid</t>
  </si>
  <si>
    <t>Beskyttelsesplade, alulook</t>
  </si>
  <si>
    <t>Beskyttelsesplade, plast</t>
  </si>
  <si>
    <t>Side 19</t>
  </si>
  <si>
    <t>Beskyttelsesfolie</t>
  </si>
  <si>
    <t>Side 24</t>
  </si>
  <si>
    <t>Anhængertræk</t>
  </si>
  <si>
    <t>99000-ANHTB-029</t>
  </si>
  <si>
    <t>Lastholdere, biler med tagræling</t>
  </si>
  <si>
    <t>Lastholdere, biler uden tagræling</t>
  </si>
  <si>
    <t>Skiholder til 4 par ski</t>
  </si>
  <si>
    <t>Skiholder til 6 par ski</t>
  </si>
  <si>
    <t>Konstantlys i de yderste baglygter</t>
  </si>
  <si>
    <t>QI ladeflade</t>
  </si>
  <si>
    <t>Hajfinneantenne</t>
  </si>
  <si>
    <t>99000-990NV-151</t>
  </si>
  <si>
    <t>Signalhorn</t>
  </si>
  <si>
    <t>Bagagerumsbakke, flad model, fleksibel</t>
  </si>
  <si>
    <t>Bagagerumsbakke, flad model, hård</t>
  </si>
  <si>
    <t>99000-990AR-019</t>
  </si>
  <si>
    <t>99000-WEBAS-107</t>
  </si>
  <si>
    <r>
      <t xml:space="preserve">Aluminiumsfælg 16", sølv </t>
    </r>
    <r>
      <rPr>
        <sz val="8"/>
        <rFont val="SuzukiPRORegular"/>
        <family val="2"/>
      </rPr>
      <t>(pris v.4 stk.)</t>
    </r>
  </si>
  <si>
    <r>
      <t xml:space="preserve">Aluminiumsfælg 17", sort/poleret </t>
    </r>
    <r>
      <rPr>
        <sz val="8"/>
        <rFont val="SuzukiPRORegular"/>
        <family val="2"/>
      </rPr>
      <t>(pris v.4 stk.)</t>
    </r>
  </si>
  <si>
    <r>
      <t xml:space="preserve">Aluminiumsfælg 18", sort/poleret </t>
    </r>
    <r>
      <rPr>
        <sz val="8"/>
        <rFont val="SuzukiPRORegular"/>
        <family val="2"/>
      </rPr>
      <t>(pris v.4 stk.)</t>
    </r>
  </si>
  <si>
    <t>99000-80016-016</t>
  </si>
  <si>
    <r>
      <t xml:space="preserve">Aluminiumsfælg 17", antrazit </t>
    </r>
    <r>
      <rPr>
        <sz val="8"/>
        <rFont val="SuzukiPRORegular"/>
        <family val="2"/>
      </rPr>
      <t>(pris v.4 stk.)</t>
    </r>
  </si>
  <si>
    <t>99000-80017-012</t>
  </si>
  <si>
    <t>990FM-00002-000</t>
  </si>
  <si>
    <r>
      <t xml:space="preserve">Aluminiumsfælg 18", matsort </t>
    </r>
    <r>
      <rPr>
        <sz val="8"/>
        <rFont val="SuzukiPRORegular"/>
        <family val="2"/>
      </rPr>
      <t>(pris v.4 stk.)</t>
    </r>
  </si>
  <si>
    <t>99000-80018-017</t>
  </si>
  <si>
    <t>99000-80018-016</t>
  </si>
  <si>
    <t>Side 5</t>
  </si>
  <si>
    <t>990E0-86G41-000</t>
  </si>
  <si>
    <t>Side 31</t>
  </si>
  <si>
    <t>Sound System Vertical</t>
  </si>
  <si>
    <t>Måttesæt, de-luxe, sølv syninger</t>
  </si>
  <si>
    <t>990FM-00003-000</t>
  </si>
  <si>
    <r>
      <t xml:space="preserve">Aluminiumsfælg 17", Glossy black </t>
    </r>
    <r>
      <rPr>
        <sz val="8"/>
        <rFont val="SuzukiPRORegular"/>
        <family val="2"/>
      </rPr>
      <t>(pris v.4 stk.)</t>
    </r>
  </si>
  <si>
    <t>9925E-70T00-000</t>
  </si>
  <si>
    <t>99000-990BL-131</t>
  </si>
  <si>
    <t>TILBEHØRS-PRISLISTE TIL SUZUKI VITARA 2025-&gt;</t>
  </si>
  <si>
    <t>Side 8</t>
  </si>
  <si>
    <t>Trinbrædder</t>
  </si>
  <si>
    <t>Stænklapper, fleksible</t>
  </si>
  <si>
    <t>99000-990TG-063</t>
  </si>
  <si>
    <t>Side 22</t>
  </si>
  <si>
    <t>Spørg venligst din forhandler</t>
  </si>
  <si>
    <t>Side 23</t>
  </si>
  <si>
    <t>99000-990BL-033</t>
  </si>
  <si>
    <t>Gummimåtter manuel gear</t>
  </si>
  <si>
    <t>Gummimåtter til S-Hybrid</t>
  </si>
  <si>
    <t>75901-76SB0-000</t>
  </si>
  <si>
    <t>Side 3 af 3</t>
  </si>
  <si>
    <t xml:space="preserve"> Side 2 af 3</t>
  </si>
  <si>
    <t>Side 1 af 3</t>
  </si>
  <si>
    <t>990E0-STSXV-100</t>
  </si>
  <si>
    <t>99000-990PR-140</t>
  </si>
  <si>
    <t>99000-KABLO-070</t>
  </si>
  <si>
    <t>Priserne er inkl. moms, montering og evt. lakering. Ret til prisændringer uden varsel 12.05.26  Passer til brochure TILBH-00APK-025</t>
  </si>
  <si>
    <t>Priserne er inkl. moms, montering og evt. lakering. Ret til prisændringer uden varsel 12.06.25  Passer til brochure TILBH-00APK-025</t>
  </si>
  <si>
    <t>99000-KABLO-063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</si>
</sst>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SuzukiPRORegular"/>
      <family val="2"/>
    </font>
    <font>
      <sz val="10"/>
      <color rgb="FFFF0000"/>
      <name val="SuzukiPRORegular"/>
      <family val="2"/>
    </font>
    <font>
      <sz val="10"/>
      <name val="SuzukiPRORegular"/>
      <family val="2"/>
    </font>
    <font>
      <b/>
      <u/>
      <sz val="14"/>
      <name val="SuzukiPRORegular"/>
      <family val="2"/>
    </font>
    <font>
      <b/>
      <sz val="10"/>
      <name val="SuzukiPRORegular"/>
      <family val="2"/>
    </font>
    <font>
      <b/>
      <sz val="10"/>
      <color rgb="FFFF0000"/>
      <name val="SuzukiPRORegular"/>
      <family val="2"/>
    </font>
    <font>
      <sz val="8"/>
      <name val="SuzukiPRORegular"/>
      <family val="2"/>
    </font>
    <font>
      <b/>
      <sz val="8"/>
      <color indexed="10"/>
      <name val="SuzukiPRORegular"/>
      <family val="2"/>
    </font>
    <font>
      <u/>
      <sz val="10"/>
      <name val="SuzukiPRORegular"/>
      <family val="2"/>
    </font>
    <font>
      <sz val="10"/>
      <color rgb="FF0070C0"/>
      <name val="SuzukiPRORegular"/>
      <family val="2"/>
    </font>
    <font>
      <sz val="10"/>
      <color indexed="8"/>
      <name val="SuzukiPRORegular"/>
      <family val="2"/>
    </font>
    <font>
      <sz val="8"/>
      <color indexed="9"/>
      <name val="SuzukiPRORegular"/>
      <family val="2"/>
    </font>
    <font>
      <i/>
      <sz val="10"/>
      <color indexed="10"/>
      <name val="SuzukiPRORegular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2" fillId="0" borderId="0"/>
    <xf numFmtId="43" fontId="13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/>
    <xf numFmtId="0" fontId="2" fillId="2" borderId="0" xfId="0" applyFont="1" applyFill="1" applyAlignment="1">
      <alignment horizontal="right"/>
    </xf>
    <xf numFmtId="0" fontId="9" fillId="0" borderId="0" xfId="0" applyFont="1"/>
    <xf numFmtId="0" fontId="10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0" fillId="0" borderId="0" xfId="0" applyNumberFormat="1"/>
    <xf numFmtId="4" fontId="15" fillId="0" borderId="0" xfId="0" applyNumberFormat="1" applyFont="1"/>
    <xf numFmtId="0" fontId="16" fillId="0" borderId="0" xfId="0" applyFont="1"/>
    <xf numFmtId="4" fontId="16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2" xfId="0" applyFont="1" applyBorder="1" applyAlignment="1">
      <alignment horizontal="center" vertical="top" wrapText="1"/>
    </xf>
    <xf numFmtId="0" fontId="18" fillId="0" borderId="2" xfId="0" applyFont="1" applyBorder="1"/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right"/>
    </xf>
    <xf numFmtId="4" fontId="19" fillId="0" borderId="0" xfId="1" applyNumberFormat="1" applyFont="1" applyAlignment="1">
      <alignment horizontal="center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horizontal="center"/>
    </xf>
    <xf numFmtId="0" fontId="21" fillId="0" borderId="0" xfId="0" applyFont="1"/>
    <xf numFmtId="0" fontId="18" fillId="0" borderId="0" xfId="0" applyFont="1" applyAlignment="1">
      <alignment vertical="top" wrapText="1"/>
    </xf>
    <xf numFmtId="0" fontId="16" fillId="4" borderId="0" xfId="0" applyFont="1" applyFill="1"/>
    <xf numFmtId="4" fontId="16" fillId="4" borderId="0" xfId="0" applyNumberFormat="1" applyFont="1" applyFill="1" applyAlignment="1">
      <alignment horizontal="right"/>
    </xf>
    <xf numFmtId="4" fontId="15" fillId="0" borderId="0" xfId="2" applyNumberFormat="1" applyFont="1"/>
    <xf numFmtId="0" fontId="20" fillId="0" borderId="0" xfId="0" applyFont="1"/>
    <xf numFmtId="4" fontId="20" fillId="0" borderId="0" xfId="0" applyNumberFormat="1" applyFont="1"/>
    <xf numFmtId="2" fontId="21" fillId="0" borderId="1" xfId="0" applyNumberFormat="1" applyFont="1" applyBorder="1"/>
    <xf numFmtId="0" fontId="22" fillId="0" borderId="0" xfId="0" applyFont="1" applyAlignment="1">
      <alignment horizontal="center"/>
    </xf>
    <xf numFmtId="2" fontId="21" fillId="0" borderId="0" xfId="0" applyNumberFormat="1" applyFont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5" borderId="0" xfId="1" applyFont="1" applyFill="1" applyAlignment="1">
      <alignment horizontal="left" wrapText="1"/>
    </xf>
    <xf numFmtId="2" fontId="20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43" fontId="15" fillId="0" borderId="0" xfId="3" applyFont="1" applyBorder="1"/>
    <xf numFmtId="2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4" fillId="5" borderId="0" xfId="1" applyFont="1" applyFill="1" applyAlignment="1">
      <alignment horizontal="left" wrapText="1"/>
    </xf>
    <xf numFmtId="0" fontId="16" fillId="4" borderId="0" xfId="0" applyFont="1" applyFill="1" applyAlignment="1">
      <alignment vertical="top" wrapText="1"/>
    </xf>
    <xf numFmtId="0" fontId="25" fillId="3" borderId="0" xfId="0" applyFont="1" applyFill="1" applyAlignment="1">
      <alignment horizontal="left" vertical="top"/>
    </xf>
    <xf numFmtId="0" fontId="25" fillId="3" borderId="0" xfId="0" applyFont="1" applyFill="1" applyAlignment="1">
      <alignment vertical="top" wrapText="1"/>
    </xf>
    <xf numFmtId="4" fontId="25" fillId="3" borderId="0" xfId="0" applyNumberFormat="1" applyFont="1" applyFill="1" applyAlignment="1">
      <alignment horizontal="right"/>
    </xf>
    <xf numFmtId="0" fontId="16" fillId="0" borderId="0" xfId="1" applyFont="1" applyAlignment="1">
      <alignment horizontal="left" wrapText="1"/>
    </xf>
    <xf numFmtId="4" fontId="16" fillId="0" borderId="0" xfId="0" applyNumberFormat="1" applyFont="1" applyAlignment="1">
      <alignment horizontal="right"/>
    </xf>
    <xf numFmtId="0" fontId="26" fillId="0" borderId="0" xfId="0" applyFont="1"/>
    <xf numFmtId="0" fontId="18" fillId="0" borderId="0" xfId="0" applyFont="1" applyAlignment="1">
      <alignment horizontal="center" vertical="top" wrapText="1"/>
    </xf>
    <xf numFmtId="43" fontId="15" fillId="0" borderId="0" xfId="3" applyFont="1" applyFill="1" applyBorder="1" applyAlignment="1">
      <alignment horizontal="right" wrapText="1"/>
    </xf>
    <xf numFmtId="4" fontId="16" fillId="4" borderId="0" xfId="0" applyNumberFormat="1" applyFont="1" applyFill="1" applyAlignment="1">
      <alignment horizontal="left"/>
    </xf>
    <xf numFmtId="0" fontId="14" fillId="0" borderId="0" xfId="0" applyFont="1" applyAlignment="1">
      <alignment horizontal="left"/>
    </xf>
  </cellXfs>
  <cellStyles count="4">
    <cellStyle name="Komma" xfId="3" builtinId="3"/>
    <cellStyle name="Normal" xfId="0" builtinId="0"/>
    <cellStyle name="Normal_Ark1" xfId="1" xr:uid="{00000000-0005-0000-0000-000001000000}"/>
    <cellStyle name="Normal_Ark1_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6</xdr:col>
      <xdr:colOff>9525</xdr:colOff>
      <xdr:row>11</xdr:row>
      <xdr:rowOff>159639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3D4CABC9-F447-74DA-B3D2-A3BB85417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0"/>
          <a:ext cx="6553200" cy="2340864"/>
        </a:xfrm>
        <a:prstGeom prst="rect">
          <a:avLst/>
        </a:prstGeom>
      </xdr:spPr>
    </xdr:pic>
    <xdr:clientData/>
  </xdr:twoCellAnchor>
  <xdr:twoCellAnchor>
    <xdr:from>
      <xdr:col>2</xdr:col>
      <xdr:colOff>708660</xdr:colOff>
      <xdr:row>0</xdr:row>
      <xdr:rowOff>11430</xdr:rowOff>
    </xdr:from>
    <xdr:to>
      <xdr:col>5</xdr:col>
      <xdr:colOff>691520</xdr:colOff>
      <xdr:row>8</xdr:row>
      <xdr:rowOff>19050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724275" y="19050"/>
          <a:ext cx="297180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da-DK"/>
        </a:p>
      </xdr:txBody>
    </xdr:sp>
    <xdr:clientData/>
  </xdr:twoCellAnchor>
  <xdr:twoCellAnchor editAs="oneCell">
    <xdr:from>
      <xdr:col>2</xdr:col>
      <xdr:colOff>1181100</xdr:colOff>
      <xdr:row>23</xdr:row>
      <xdr:rowOff>45720</xdr:rowOff>
    </xdr:from>
    <xdr:to>
      <xdr:col>3</xdr:col>
      <xdr:colOff>30480</xdr:colOff>
      <xdr:row>24</xdr:row>
      <xdr:rowOff>83820</xdr:rowOff>
    </xdr:to>
    <xdr:sp macro="" textlink="">
      <xdr:nvSpPr>
        <xdr:cNvPr id="1059" name="Text Box 2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4312920" y="41148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156845</xdr:colOff>
      <xdr:row>1</xdr:row>
      <xdr:rowOff>66675</xdr:rowOff>
    </xdr:from>
    <xdr:to>
      <xdr:col>1</xdr:col>
      <xdr:colOff>2513965</xdr:colOff>
      <xdr:row>9</xdr:row>
      <xdr:rowOff>82550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56845" y="276225"/>
          <a:ext cx="2842895" cy="161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000" b="1" i="0" u="sng" strike="noStrike" baseline="0">
              <a:solidFill>
                <a:srgbClr val="000000"/>
              </a:solidFill>
              <a:latin typeface="SuzukiPRORegular" panose="020B0506040000020004" pitchFamily="34" charset="0"/>
              <a:cs typeface="Arial" panose="020B0604020202020204" pitchFamily="34" charset="0"/>
            </a:rPr>
            <a:t>Forhandler:</a:t>
          </a:r>
          <a:endParaRPr lang="da-DK" sz="1000" b="1" i="0" u="none" strike="noStrike" baseline="0">
            <a:solidFill>
              <a:srgbClr val="000000"/>
            </a:solidFill>
            <a:latin typeface="SuzukiPRORegular" panose="020B05060400000200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da-DK" sz="1000" b="1" i="0" u="none" strike="noStrike" baseline="0">
            <a:solidFill>
              <a:srgbClr val="000000"/>
            </a:solidFill>
            <a:latin typeface="SuzukiPRORegular" panose="020B05060400000200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a-DK" sz="1000" b="1" i="0" u="none" strike="noStrike" baseline="0">
              <a:solidFill>
                <a:srgbClr val="000000"/>
              </a:solidFill>
              <a:latin typeface="SuzukiPRORegular" panose="020B0506040000020004" pitchFamily="34" charset="0"/>
              <a:cs typeface="Arial" panose="020B0604020202020204" pitchFamily="34" charset="0"/>
            </a:rPr>
            <a:t>Navn</a:t>
          </a:r>
        </a:p>
        <a:p>
          <a:pPr algn="l" rtl="0">
            <a:defRPr sz="1000"/>
          </a:pPr>
          <a:r>
            <a:rPr lang="da-DK" sz="1000" b="1" i="0" u="none" strike="noStrike" baseline="0">
              <a:solidFill>
                <a:srgbClr val="000000"/>
              </a:solidFill>
              <a:latin typeface="SuzukiPRORegular" panose="020B0506040000020004" pitchFamily="34" charset="0"/>
              <a:cs typeface="Arial" panose="020B0604020202020204" pitchFamily="34" charset="0"/>
            </a:rPr>
            <a:t>Adresse</a:t>
          </a:r>
        </a:p>
        <a:p>
          <a:pPr algn="l" rtl="0">
            <a:defRPr sz="1000"/>
          </a:pPr>
          <a:r>
            <a:rPr lang="da-DK" sz="1000" b="1" i="0" u="none" strike="noStrike" baseline="0">
              <a:solidFill>
                <a:srgbClr val="000000"/>
              </a:solidFill>
              <a:latin typeface="SuzukiPRORegular" panose="020B0506040000020004" pitchFamily="34" charset="0"/>
              <a:cs typeface="Arial" panose="020B0604020202020204" pitchFamily="34" charset="0"/>
            </a:rPr>
            <a:t>Postnr. By</a:t>
          </a:r>
        </a:p>
        <a:p>
          <a:pPr algn="l" rtl="0">
            <a:defRPr sz="1000"/>
          </a:pPr>
          <a:endParaRPr lang="da-DK" sz="1000" b="1" i="0" u="none" strike="noStrike" baseline="0">
            <a:solidFill>
              <a:srgbClr val="000000"/>
            </a:solidFill>
            <a:latin typeface="SuzukiPRORegular" panose="020B05060400000200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a-DK" sz="1000" b="1" i="0" u="none" strike="noStrike" baseline="0">
              <a:solidFill>
                <a:srgbClr val="000000"/>
              </a:solidFill>
              <a:latin typeface="SuzukiPRORegular" panose="020B0506040000020004" pitchFamily="34" charset="0"/>
              <a:cs typeface="Arial" panose="020B0604020202020204" pitchFamily="34" charset="0"/>
            </a:rPr>
            <a:t>Tlf.:</a:t>
          </a:r>
        </a:p>
      </xdr:txBody>
    </xdr:sp>
    <xdr:clientData/>
  </xdr:twoCellAnchor>
  <xdr:oneCellAnchor>
    <xdr:from>
      <xdr:col>2</xdr:col>
      <xdr:colOff>1181100</xdr:colOff>
      <xdr:row>25</xdr:row>
      <xdr:rowOff>0</xdr:rowOff>
    </xdr:from>
    <xdr:ext cx="68580" cy="200025"/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0131BC78-99AC-41AB-A12E-742DA1D62CBF}"/>
            </a:ext>
          </a:extLst>
        </xdr:cNvPr>
        <xdr:cNvSpPr txBox="1">
          <a:spLocks noChangeArrowheads="1"/>
        </xdr:cNvSpPr>
      </xdr:nvSpPr>
      <xdr:spPr bwMode="auto">
        <a:xfrm>
          <a:off x="4314825" y="4246245"/>
          <a:ext cx="6858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1"/>
  <sheetViews>
    <sheetView showGridLines="0" tabSelected="1" topLeftCell="A29" zoomScaleNormal="100" workbookViewId="0">
      <selection activeCell="G92" sqref="G92"/>
    </sheetView>
  </sheetViews>
  <sheetFormatPr defaultRowHeight="13.5" x14ac:dyDescent="0.25"/>
  <cols>
    <col min="1" max="1" width="7.28515625" customWidth="1"/>
    <col min="2" max="2" width="39.7109375" customWidth="1"/>
    <col min="3" max="3" width="18.28515625" customWidth="1"/>
    <col min="4" max="4" width="13.42578125" bestFit="1" customWidth="1"/>
    <col min="5" max="5" width="14" customWidth="1"/>
    <col min="6" max="6" width="13" customWidth="1"/>
    <col min="7" max="7" width="17.28515625" style="17" customWidth="1"/>
    <col min="9" max="9" width="8.85546875" style="16"/>
    <col min="10" max="10" width="16.5703125" customWidth="1"/>
  </cols>
  <sheetData>
    <row r="1" spans="1:10" ht="16.5" customHeight="1" x14ac:dyDescent="0.25">
      <c r="B1" s="13"/>
      <c r="C1" s="11"/>
      <c r="E1" s="1"/>
      <c r="F1" s="2"/>
    </row>
    <row r="2" spans="1:10" ht="16.5" customHeight="1" x14ac:dyDescent="0.3">
      <c r="B2" s="3"/>
      <c r="E2" s="4"/>
      <c r="F2" s="2"/>
    </row>
    <row r="3" spans="1:10" ht="12" customHeight="1" x14ac:dyDescent="0.25">
      <c r="C3" s="10"/>
      <c r="E3" s="5"/>
    </row>
    <row r="4" spans="1:10" ht="21.75" customHeight="1" x14ac:dyDescent="0.25">
      <c r="B4" s="14"/>
      <c r="C4" s="7"/>
      <c r="E4" s="6"/>
    </row>
    <row r="5" spans="1:10" ht="16.5" customHeight="1" x14ac:dyDescent="0.25">
      <c r="B5" s="14"/>
      <c r="C5" s="7"/>
      <c r="E5" s="6"/>
    </row>
    <row r="6" spans="1:10" ht="16.5" customHeight="1" x14ac:dyDescent="0.25">
      <c r="B6" s="14"/>
      <c r="E6" s="7"/>
    </row>
    <row r="7" spans="1:10" ht="15.75" x14ac:dyDescent="0.25">
      <c r="B7" s="14"/>
      <c r="C7" s="15"/>
      <c r="E7" s="9"/>
      <c r="F7" s="9"/>
    </row>
    <row r="8" spans="1:10" ht="15.75" x14ac:dyDescent="0.25">
      <c r="B8" s="14"/>
      <c r="C8" s="15"/>
      <c r="E8" s="9"/>
      <c r="F8" s="9"/>
    </row>
    <row r="9" spans="1:10" x14ac:dyDescent="0.25">
      <c r="B9" s="8"/>
      <c r="C9" s="15"/>
      <c r="D9" s="9"/>
      <c r="E9" s="9"/>
      <c r="F9" s="9"/>
    </row>
    <row r="10" spans="1:10" x14ac:dyDescent="0.25">
      <c r="B10" s="8"/>
      <c r="C10" s="15"/>
      <c r="D10" s="9"/>
      <c r="E10" s="9"/>
      <c r="F10" s="9"/>
    </row>
    <row r="14" spans="1:10" ht="12.6" customHeight="1" x14ac:dyDescent="0.25"/>
    <row r="15" spans="1:10" ht="12.6" customHeight="1" x14ac:dyDescent="0.25"/>
    <row r="16" spans="1:10" ht="18.75" x14ac:dyDescent="0.3">
      <c r="A16" s="62" t="s">
        <v>159</v>
      </c>
      <c r="B16" s="62"/>
      <c r="C16" s="62"/>
      <c r="D16" s="62"/>
      <c r="E16" s="62"/>
      <c r="F16" s="62"/>
      <c r="H16" s="18"/>
      <c r="I16" s="19"/>
      <c r="J16" s="18"/>
    </row>
    <row r="17" spans="1:10" ht="11.45" customHeight="1" x14ac:dyDescent="0.3">
      <c r="A17" s="20"/>
      <c r="B17" s="20"/>
      <c r="C17" s="20"/>
      <c r="D17" s="20"/>
      <c r="E17" s="20"/>
      <c r="F17" s="20"/>
      <c r="H17" s="18"/>
      <c r="I17" s="19"/>
      <c r="J17" s="18"/>
    </row>
    <row r="18" spans="1:10" x14ac:dyDescent="0.25">
      <c r="A18" s="18"/>
      <c r="B18" s="21"/>
      <c r="C18" s="22"/>
      <c r="D18" s="23"/>
      <c r="E18" s="23" t="s">
        <v>0</v>
      </c>
      <c r="F18" s="23"/>
      <c r="H18" s="18"/>
      <c r="I18" s="19"/>
      <c r="J18" s="18"/>
    </row>
    <row r="19" spans="1:10" x14ac:dyDescent="0.25">
      <c r="A19" s="24" t="s">
        <v>10</v>
      </c>
      <c r="B19" s="25" t="s">
        <v>1</v>
      </c>
      <c r="C19" s="26" t="s">
        <v>8</v>
      </c>
      <c r="D19" s="27" t="s">
        <v>9</v>
      </c>
      <c r="E19" s="27" t="s">
        <v>2</v>
      </c>
      <c r="F19" s="27" t="s">
        <v>3</v>
      </c>
      <c r="G19" s="28" t="s">
        <v>15</v>
      </c>
      <c r="H19" s="29" t="s">
        <v>4</v>
      </c>
      <c r="I19" s="30" t="s">
        <v>5</v>
      </c>
      <c r="J19" s="31" t="s">
        <v>6</v>
      </c>
    </row>
    <row r="20" spans="1:10" ht="12.75" customHeight="1" x14ac:dyDescent="0.25">
      <c r="A20" s="18"/>
      <c r="B20" s="32"/>
      <c r="C20" s="33"/>
      <c r="D20" s="34"/>
      <c r="E20" s="34"/>
      <c r="F20" s="34"/>
      <c r="G20" s="35"/>
      <c r="H20" s="36"/>
      <c r="I20" s="37"/>
      <c r="J20" s="38">
        <v>800</v>
      </c>
    </row>
    <row r="21" spans="1:10" ht="12.75" customHeight="1" x14ac:dyDescent="0.25">
      <c r="A21" s="39" t="s">
        <v>11</v>
      </c>
      <c r="B21" s="32"/>
      <c r="C21" s="33"/>
      <c r="D21" s="34"/>
      <c r="E21" s="34"/>
      <c r="F21" s="34"/>
      <c r="G21" s="35"/>
      <c r="H21" s="36"/>
      <c r="I21" s="37"/>
      <c r="J21" s="40"/>
    </row>
    <row r="22" spans="1:10" s="12" customFormat="1" ht="12.75" customHeight="1" x14ac:dyDescent="0.25">
      <c r="A22" s="41">
        <v>1</v>
      </c>
      <c r="B22" s="42" t="s">
        <v>140</v>
      </c>
      <c r="C22" s="43" t="s">
        <v>143</v>
      </c>
      <c r="D22" s="34">
        <f>(G22*125/100)*4</f>
        <v>5875</v>
      </c>
      <c r="E22" s="34">
        <f>INT($J$20*H22+I22)</f>
        <v>1200</v>
      </c>
      <c r="F22" s="34">
        <f>D22+E22</f>
        <v>7075</v>
      </c>
      <c r="G22" s="60">
        <v>1175</v>
      </c>
      <c r="H22" s="44">
        <v>1.5</v>
      </c>
      <c r="I22" s="37"/>
      <c r="J22" s="18"/>
    </row>
    <row r="23" spans="1:10" s="12" customFormat="1" ht="12.75" customHeight="1" x14ac:dyDescent="0.25">
      <c r="A23" s="41">
        <v>2</v>
      </c>
      <c r="B23" s="42" t="s">
        <v>144</v>
      </c>
      <c r="C23" s="43" t="s">
        <v>145</v>
      </c>
      <c r="D23" s="34">
        <f t="shared" ref="D23" si="0">(G23*125/100)*4</f>
        <v>5680</v>
      </c>
      <c r="E23" s="34">
        <f>INT(J20*H23+I23)</f>
        <v>1200</v>
      </c>
      <c r="F23" s="34">
        <f t="shared" ref="F23" si="1">D23+E23</f>
        <v>6880</v>
      </c>
      <c r="G23" s="60">
        <v>1136</v>
      </c>
      <c r="H23" s="44">
        <v>1.5</v>
      </c>
      <c r="I23" s="37"/>
      <c r="J23" s="18"/>
    </row>
    <row r="24" spans="1:10" ht="12.75" customHeight="1" x14ac:dyDescent="0.25">
      <c r="A24" s="41">
        <v>3</v>
      </c>
      <c r="B24" s="42" t="s">
        <v>141</v>
      </c>
      <c r="C24" s="43" t="s">
        <v>155</v>
      </c>
      <c r="D24" s="34">
        <f t="shared" ref="D24" si="2">(G24*125/100)*4</f>
        <v>8235</v>
      </c>
      <c r="E24" s="34">
        <f>INT(J20*H24+I24)</f>
        <v>1200</v>
      </c>
      <c r="F24" s="34">
        <f t="shared" ref="F24" si="3">D24+E24</f>
        <v>9435</v>
      </c>
      <c r="G24" s="60">
        <v>1647</v>
      </c>
      <c r="H24" s="44">
        <v>1.5</v>
      </c>
      <c r="I24" s="37"/>
      <c r="J24" s="18"/>
    </row>
    <row r="25" spans="1:10" ht="12.75" customHeight="1" x14ac:dyDescent="0.25">
      <c r="A25" s="41">
        <v>4</v>
      </c>
      <c r="B25" s="42" t="s">
        <v>156</v>
      </c>
      <c r="C25" s="43" t="s">
        <v>146</v>
      </c>
      <c r="D25" s="34">
        <f>(G25*1.25)*4</f>
        <v>7375</v>
      </c>
      <c r="E25" s="34">
        <f>INT(J20*H25+I25)</f>
        <v>1200</v>
      </c>
      <c r="F25" s="34">
        <f t="shared" ref="F25:F30" si="4">D25+E25</f>
        <v>8575</v>
      </c>
      <c r="G25" s="60">
        <v>1475</v>
      </c>
      <c r="H25" s="44">
        <v>1.5</v>
      </c>
      <c r="I25" s="37"/>
      <c r="J25" s="18"/>
    </row>
    <row r="26" spans="1:10" ht="12.75" customHeight="1" x14ac:dyDescent="0.25">
      <c r="A26" s="41">
        <v>6</v>
      </c>
      <c r="B26" s="42" t="s">
        <v>147</v>
      </c>
      <c r="C26" s="43" t="s">
        <v>148</v>
      </c>
      <c r="D26" s="34">
        <f>(G26*1.25)*4</f>
        <v>9940</v>
      </c>
      <c r="E26" s="34">
        <f>INT(J20*H26+I26)</f>
        <v>1200</v>
      </c>
      <c r="F26" s="34">
        <f t="shared" si="4"/>
        <v>11140</v>
      </c>
      <c r="G26" s="60">
        <v>1988</v>
      </c>
      <c r="H26" s="44">
        <v>1.5</v>
      </c>
      <c r="I26" s="37"/>
      <c r="J26" s="18"/>
    </row>
    <row r="27" spans="1:10" ht="12.75" customHeight="1" x14ac:dyDescent="0.25">
      <c r="A27" s="41"/>
      <c r="B27" s="42"/>
      <c r="C27" s="43"/>
      <c r="D27" s="34"/>
      <c r="E27" s="34"/>
      <c r="F27" s="34"/>
      <c r="G27" s="60"/>
      <c r="H27" s="44"/>
      <c r="I27" s="37"/>
      <c r="J27" s="18"/>
    </row>
    <row r="28" spans="1:10" ht="12.75" customHeight="1" x14ac:dyDescent="0.25">
      <c r="A28" s="39" t="s">
        <v>150</v>
      </c>
      <c r="B28" s="42"/>
      <c r="C28" s="43"/>
      <c r="D28" s="34"/>
      <c r="E28" s="34"/>
      <c r="F28" s="34"/>
      <c r="G28" s="60"/>
      <c r="H28" s="44"/>
      <c r="I28" s="37"/>
      <c r="J28" s="18"/>
    </row>
    <row r="29" spans="1:10" ht="12.75" customHeight="1" x14ac:dyDescent="0.25">
      <c r="A29" s="41">
        <v>7</v>
      </c>
      <c r="B29" s="42" t="s">
        <v>142</v>
      </c>
      <c r="C29" s="43" t="s">
        <v>80</v>
      </c>
      <c r="D29" s="34">
        <f>INT(G29*125/100)*4</f>
        <v>8444</v>
      </c>
      <c r="E29" s="34">
        <f>INT(J20*H29+I29)</f>
        <v>1200</v>
      </c>
      <c r="F29" s="34">
        <f t="shared" ref="F29" si="5">D29+E29</f>
        <v>9644</v>
      </c>
      <c r="G29" s="60">
        <v>1689</v>
      </c>
      <c r="H29" s="44">
        <v>1.5</v>
      </c>
      <c r="I29" s="37"/>
      <c r="J29" s="18"/>
    </row>
    <row r="30" spans="1:10" ht="12.75" customHeight="1" x14ac:dyDescent="0.25">
      <c r="A30" s="41">
        <v>8</v>
      </c>
      <c r="B30" s="42" t="s">
        <v>142</v>
      </c>
      <c r="C30" s="43" t="s">
        <v>149</v>
      </c>
      <c r="D30" s="34">
        <f>INT(G30*125/100)*4</f>
        <v>9892</v>
      </c>
      <c r="E30" s="34">
        <f>INT(J20*H30+I30)</f>
        <v>1200</v>
      </c>
      <c r="F30" s="34">
        <f t="shared" si="4"/>
        <v>11092</v>
      </c>
      <c r="G30" s="60">
        <v>1979</v>
      </c>
      <c r="H30" s="44">
        <v>1.5</v>
      </c>
      <c r="I30" s="45"/>
      <c r="J30" s="46"/>
    </row>
    <row r="31" spans="1:10" ht="12.75" customHeight="1" x14ac:dyDescent="0.25">
      <c r="A31" s="41"/>
      <c r="B31" s="42"/>
      <c r="C31" s="43"/>
      <c r="D31" s="34"/>
      <c r="E31" s="34"/>
      <c r="F31" s="34"/>
      <c r="G31" s="47"/>
      <c r="H31" s="44"/>
      <c r="I31" s="45"/>
      <c r="J31" s="46"/>
    </row>
    <row r="32" spans="1:10" ht="12.75" customHeight="1" x14ac:dyDescent="0.25">
      <c r="A32" s="39" t="s">
        <v>30</v>
      </c>
      <c r="B32" s="42"/>
      <c r="C32" s="43"/>
      <c r="D32" s="34"/>
      <c r="E32" s="34"/>
      <c r="F32" s="34"/>
      <c r="G32" s="47"/>
      <c r="H32" s="44"/>
      <c r="I32" s="45"/>
      <c r="J32" s="46"/>
    </row>
    <row r="33" spans="1:10" ht="12.75" customHeight="1" x14ac:dyDescent="0.25">
      <c r="A33" s="41">
        <v>9</v>
      </c>
      <c r="B33" s="42" t="s">
        <v>26</v>
      </c>
      <c r="C33" s="43" t="s">
        <v>27</v>
      </c>
      <c r="D33" s="34">
        <f t="shared" ref="D33:D91" si="6">INT(G33*125/100)</f>
        <v>715</v>
      </c>
      <c r="E33" s="34">
        <f>INT($J$20*H33+I33)</f>
        <v>160</v>
      </c>
      <c r="F33" s="34">
        <f>D33+E33</f>
        <v>875</v>
      </c>
      <c r="G33" s="60">
        <v>572</v>
      </c>
      <c r="H33" s="44">
        <v>0.2</v>
      </c>
      <c r="I33" s="45"/>
      <c r="J33" s="46"/>
    </row>
    <row r="34" spans="1:10" ht="12.75" customHeight="1" x14ac:dyDescent="0.25">
      <c r="A34" s="41">
        <v>10</v>
      </c>
      <c r="B34" s="42" t="s">
        <v>26</v>
      </c>
      <c r="C34" s="43" t="s">
        <v>151</v>
      </c>
      <c r="D34" s="34">
        <f t="shared" ref="D34" si="7">INT(G34*125/100)</f>
        <v>715</v>
      </c>
      <c r="E34" s="34">
        <f>INT($J$20*H34+I34)</f>
        <v>160</v>
      </c>
      <c r="F34" s="34">
        <f>D34+E34</f>
        <v>875</v>
      </c>
      <c r="G34" s="60">
        <v>572</v>
      </c>
      <c r="H34" s="44">
        <v>0.2</v>
      </c>
      <c r="I34" s="45"/>
      <c r="J34" s="46"/>
    </row>
    <row r="35" spans="1:10" s="12" customFormat="1" ht="12.75" customHeight="1" x14ac:dyDescent="0.25">
      <c r="A35" s="41">
        <v>11</v>
      </c>
      <c r="B35" s="48" t="s">
        <v>28</v>
      </c>
      <c r="C35" s="43" t="s">
        <v>79</v>
      </c>
      <c r="D35" s="34">
        <f>INT(G35*125/100)</f>
        <v>218</v>
      </c>
      <c r="E35" s="34">
        <f>INT($J$20*H35+I35)</f>
        <v>80</v>
      </c>
      <c r="F35" s="34">
        <f>D35+E35</f>
        <v>298</v>
      </c>
      <c r="G35" s="60">
        <v>175</v>
      </c>
      <c r="H35" s="44">
        <v>0.1</v>
      </c>
      <c r="I35" s="49"/>
      <c r="J35" s="42"/>
    </row>
    <row r="36" spans="1:10" s="12" customFormat="1" ht="12.75" customHeight="1" x14ac:dyDescent="0.25">
      <c r="A36" s="41">
        <v>12</v>
      </c>
      <c r="B36" s="42" t="s">
        <v>7</v>
      </c>
      <c r="C36" s="43" t="s">
        <v>16</v>
      </c>
      <c r="D36" s="34">
        <f>INT(G36*125/100)</f>
        <v>346</v>
      </c>
      <c r="E36" s="34">
        <f>INT($J$20*H36+I36)</f>
        <v>240</v>
      </c>
      <c r="F36" s="34">
        <f>D36+E36</f>
        <v>586</v>
      </c>
      <c r="G36" s="60">
        <v>277</v>
      </c>
      <c r="H36" s="44">
        <v>0.3</v>
      </c>
      <c r="I36" s="49"/>
      <c r="J36" s="42"/>
    </row>
    <row r="37" spans="1:10" s="12" customFormat="1" ht="12.75" customHeight="1" x14ac:dyDescent="0.25">
      <c r="A37" s="41">
        <v>13</v>
      </c>
      <c r="B37" s="42" t="s">
        <v>29</v>
      </c>
      <c r="C37" s="43" t="s">
        <v>76</v>
      </c>
      <c r="D37" s="34">
        <f t="shared" si="6"/>
        <v>356</v>
      </c>
      <c r="E37" s="34">
        <f t="shared" ref="E37:E91" si="8">INT($J$20*H37+I37)</f>
        <v>400</v>
      </c>
      <c r="F37" s="34">
        <f t="shared" ref="F37:F91" si="9">D37+E37</f>
        <v>756</v>
      </c>
      <c r="G37" s="60">
        <v>285</v>
      </c>
      <c r="H37" s="44">
        <v>0.5</v>
      </c>
      <c r="I37" s="49"/>
      <c r="J37" s="42"/>
    </row>
    <row r="38" spans="1:10" ht="12.75" customHeight="1" x14ac:dyDescent="0.25">
      <c r="A38" s="41">
        <v>14</v>
      </c>
      <c r="B38" s="42" t="s">
        <v>89</v>
      </c>
      <c r="C38" s="43" t="s">
        <v>174</v>
      </c>
      <c r="D38" s="34">
        <f>INT(G38*125/100)</f>
        <v>2782</v>
      </c>
      <c r="E38" s="34">
        <f>INT(J20*H38+I38)</f>
        <v>400</v>
      </c>
      <c r="F38" s="34">
        <f t="shared" ref="F38" si="10">D38+E38</f>
        <v>3182</v>
      </c>
      <c r="G38" s="60">
        <v>2226</v>
      </c>
      <c r="H38" s="44">
        <v>0.5</v>
      </c>
      <c r="I38" s="45"/>
      <c r="J38" s="46"/>
    </row>
    <row r="39" spans="1:10" ht="12.75" customHeight="1" x14ac:dyDescent="0.25">
      <c r="A39" s="41"/>
      <c r="B39" s="42"/>
      <c r="C39" s="43"/>
      <c r="D39" s="34"/>
      <c r="E39" s="34"/>
      <c r="F39" s="34"/>
      <c r="G39" s="60"/>
      <c r="H39" s="44"/>
      <c r="I39" s="45"/>
      <c r="J39" s="46"/>
    </row>
    <row r="40" spans="1:10" ht="12.75" customHeight="1" x14ac:dyDescent="0.25">
      <c r="A40" s="50" t="s">
        <v>160</v>
      </c>
      <c r="B40" s="42"/>
      <c r="C40" s="51" t="s">
        <v>14</v>
      </c>
      <c r="D40" s="34"/>
      <c r="E40" s="34"/>
      <c r="F40" s="34"/>
      <c r="G40" s="47"/>
      <c r="H40" s="44"/>
      <c r="I40" s="37"/>
      <c r="J40" s="18"/>
    </row>
    <row r="41" spans="1:10" s="12" customFormat="1" ht="12.75" customHeight="1" x14ac:dyDescent="0.25">
      <c r="A41" s="41">
        <v>15</v>
      </c>
      <c r="B41" s="42" t="s">
        <v>90</v>
      </c>
      <c r="C41" s="43" t="s">
        <v>91</v>
      </c>
      <c r="D41" s="34">
        <f>INT(G41*125/100)</f>
        <v>1797</v>
      </c>
      <c r="E41" s="34">
        <f>INT(J20*H41+I41)</f>
        <v>400</v>
      </c>
      <c r="F41" s="34">
        <f t="shared" ref="F41" si="11">D41+E41</f>
        <v>2197</v>
      </c>
      <c r="G41" s="60">
        <v>1438</v>
      </c>
      <c r="H41" s="44">
        <v>0.5</v>
      </c>
      <c r="I41" s="49"/>
      <c r="J41" s="42"/>
    </row>
    <row r="42" spans="1:10" s="12" customFormat="1" ht="12.75" customHeight="1" x14ac:dyDescent="0.25">
      <c r="A42" s="41">
        <v>16</v>
      </c>
      <c r="B42" s="42" t="s">
        <v>92</v>
      </c>
      <c r="C42" s="43" t="s">
        <v>94</v>
      </c>
      <c r="D42" s="34">
        <f t="shared" ref="D42:D43" si="12">INT(G42*125/100)</f>
        <v>1797</v>
      </c>
      <c r="E42" s="34">
        <f>INT(J20*H42+I42)</f>
        <v>400</v>
      </c>
      <c r="F42" s="34">
        <f t="shared" ref="F42:F43" si="13">D42+E42</f>
        <v>2197</v>
      </c>
      <c r="G42" s="60">
        <v>1438</v>
      </c>
      <c r="H42" s="44">
        <v>0.5</v>
      </c>
      <c r="I42" s="49"/>
      <c r="J42" s="42"/>
    </row>
    <row r="43" spans="1:10" s="12" customFormat="1" ht="12.75" customHeight="1" x14ac:dyDescent="0.25">
      <c r="A43" s="41">
        <v>17</v>
      </c>
      <c r="B43" s="42" t="s">
        <v>93</v>
      </c>
      <c r="C43" s="43" t="s">
        <v>95</v>
      </c>
      <c r="D43" s="34">
        <f t="shared" si="12"/>
        <v>1797</v>
      </c>
      <c r="E43" s="34">
        <f>INT($J$20*H43+I43)</f>
        <v>400</v>
      </c>
      <c r="F43" s="34">
        <f t="shared" si="13"/>
        <v>2197</v>
      </c>
      <c r="G43" s="60">
        <v>1438</v>
      </c>
      <c r="H43" s="44">
        <v>0.5</v>
      </c>
      <c r="I43" s="49"/>
      <c r="J43" s="42"/>
    </row>
    <row r="44" spans="1:10" s="12" customFormat="1" ht="12.75" customHeight="1" x14ac:dyDescent="0.25">
      <c r="A44" s="41"/>
      <c r="B44" s="42"/>
      <c r="C44" s="43"/>
      <c r="D44" s="34"/>
      <c r="E44" s="34"/>
      <c r="F44" s="34"/>
      <c r="G44" s="47"/>
      <c r="H44" s="44"/>
      <c r="I44" s="49"/>
      <c r="J44" s="42"/>
    </row>
    <row r="45" spans="1:10" ht="12.75" customHeight="1" x14ac:dyDescent="0.25">
      <c r="A45" s="50" t="s">
        <v>81</v>
      </c>
      <c r="B45" s="42"/>
      <c r="C45" s="52"/>
      <c r="D45" s="34"/>
      <c r="E45" s="34"/>
      <c r="F45" s="34"/>
      <c r="G45" s="47"/>
      <c r="H45" s="44"/>
      <c r="I45" s="37"/>
      <c r="J45" s="18"/>
    </row>
    <row r="46" spans="1:10" s="12" customFormat="1" ht="12.75" customHeight="1" x14ac:dyDescent="0.25">
      <c r="A46" s="41">
        <v>18</v>
      </c>
      <c r="B46" s="42" t="s">
        <v>104</v>
      </c>
      <c r="C46" s="43" t="s">
        <v>96</v>
      </c>
      <c r="D46" s="34">
        <f t="shared" si="6"/>
        <v>316</v>
      </c>
      <c r="E46" s="34">
        <f t="shared" si="8"/>
        <v>200</v>
      </c>
      <c r="F46" s="34">
        <f t="shared" si="9"/>
        <v>516</v>
      </c>
      <c r="G46" s="60">
        <v>253</v>
      </c>
      <c r="H46" s="44">
        <v>0.25</v>
      </c>
      <c r="I46" s="49"/>
      <c r="J46" s="42"/>
    </row>
    <row r="47" spans="1:10" s="12" customFormat="1" ht="12.75" customHeight="1" x14ac:dyDescent="0.25">
      <c r="A47" s="41"/>
      <c r="B47" s="42" t="s">
        <v>105</v>
      </c>
      <c r="C47" s="43" t="s">
        <v>97</v>
      </c>
      <c r="D47" s="34">
        <f t="shared" si="6"/>
        <v>316</v>
      </c>
      <c r="E47" s="34">
        <f t="shared" si="8"/>
        <v>200</v>
      </c>
      <c r="F47" s="34">
        <f t="shared" si="9"/>
        <v>516</v>
      </c>
      <c r="G47" s="60">
        <v>253</v>
      </c>
      <c r="H47" s="44">
        <v>0.25</v>
      </c>
      <c r="I47" s="49"/>
      <c r="J47" s="42"/>
    </row>
    <row r="48" spans="1:10" s="12" customFormat="1" ht="12.75" customHeight="1" x14ac:dyDescent="0.25">
      <c r="A48" s="41"/>
      <c r="B48" s="42" t="s">
        <v>106</v>
      </c>
      <c r="C48" s="43" t="s">
        <v>98</v>
      </c>
      <c r="D48" s="34">
        <f t="shared" si="6"/>
        <v>451</v>
      </c>
      <c r="E48" s="34">
        <f t="shared" si="8"/>
        <v>200</v>
      </c>
      <c r="F48" s="34">
        <f t="shared" si="9"/>
        <v>651</v>
      </c>
      <c r="G48" s="60">
        <v>361</v>
      </c>
      <c r="H48" s="44">
        <v>0.25</v>
      </c>
      <c r="I48" s="49"/>
      <c r="J48" s="42"/>
    </row>
    <row r="49" spans="1:10" s="12" customFormat="1" ht="12.75" customHeight="1" x14ac:dyDescent="0.25">
      <c r="A49" s="41"/>
      <c r="B49" s="42" t="s">
        <v>107</v>
      </c>
      <c r="C49" s="43" t="s">
        <v>99</v>
      </c>
      <c r="D49" s="34">
        <f t="shared" ref="D49" si="14">INT(G49*125/100)</f>
        <v>316</v>
      </c>
      <c r="E49" s="34">
        <f t="shared" ref="E49" si="15">INT($J$20*H49+I49)</f>
        <v>200</v>
      </c>
      <c r="F49" s="34">
        <f t="shared" ref="F49" si="16">D49+E49</f>
        <v>516</v>
      </c>
      <c r="G49" s="60">
        <v>253</v>
      </c>
      <c r="H49" s="44">
        <v>0.25</v>
      </c>
      <c r="I49" s="49"/>
      <c r="J49" s="42"/>
    </row>
    <row r="50" spans="1:10" s="12" customFormat="1" ht="12.75" customHeight="1" x14ac:dyDescent="0.25">
      <c r="A50" s="41">
        <v>19</v>
      </c>
      <c r="B50" s="42" t="s">
        <v>100</v>
      </c>
      <c r="C50" s="43" t="s">
        <v>101</v>
      </c>
      <c r="D50" s="34">
        <f t="shared" ref="D50" si="17">INT(G50*125/100)</f>
        <v>1072</v>
      </c>
      <c r="E50" s="34">
        <f t="shared" ref="E50" si="18">INT($J$20*H50+I50)</f>
        <v>400</v>
      </c>
      <c r="F50" s="34">
        <f t="shared" ref="F50" si="19">D50+E50</f>
        <v>1472</v>
      </c>
      <c r="G50" s="60">
        <v>858</v>
      </c>
      <c r="H50" s="44">
        <v>0.5</v>
      </c>
      <c r="I50" s="49"/>
      <c r="J50" s="42"/>
    </row>
    <row r="51" spans="1:10" s="12" customFormat="1" ht="12.75" customHeight="1" x14ac:dyDescent="0.25">
      <c r="A51" s="41"/>
      <c r="B51" s="42" t="s">
        <v>102</v>
      </c>
      <c r="C51" s="43" t="s">
        <v>103</v>
      </c>
      <c r="D51" s="34">
        <f t="shared" ref="D51" si="20">INT(G51*125/100)</f>
        <v>663</v>
      </c>
      <c r="E51" s="34">
        <f t="shared" ref="E51" si="21">INT($J$20*H51+I51)</f>
        <v>400</v>
      </c>
      <c r="F51" s="34">
        <f t="shared" ref="F51" si="22">D51+E51</f>
        <v>1063</v>
      </c>
      <c r="G51" s="60">
        <v>531</v>
      </c>
      <c r="H51" s="44">
        <v>0.5</v>
      </c>
      <c r="I51" s="49"/>
      <c r="J51" s="42"/>
    </row>
    <row r="52" spans="1:10" s="12" customFormat="1" ht="12.75" customHeight="1" x14ac:dyDescent="0.25">
      <c r="A52" s="41">
        <v>20</v>
      </c>
      <c r="B52" s="42" t="s">
        <v>108</v>
      </c>
      <c r="C52" s="43" t="s">
        <v>109</v>
      </c>
      <c r="D52" s="34">
        <f t="shared" ref="D52:D53" si="23">INT(G52*125/100)</f>
        <v>1337</v>
      </c>
      <c r="E52" s="34">
        <f t="shared" ref="E52:E53" si="24">INT($J$20*H52+I52)</f>
        <v>200</v>
      </c>
      <c r="F52" s="34">
        <f t="shared" ref="F52:F53" si="25">D52+E52</f>
        <v>1537</v>
      </c>
      <c r="G52" s="60">
        <v>1070</v>
      </c>
      <c r="H52" s="44">
        <v>0.25</v>
      </c>
      <c r="I52" s="49"/>
      <c r="J52" s="42"/>
    </row>
    <row r="53" spans="1:10" s="12" customFormat="1" ht="12.75" customHeight="1" x14ac:dyDescent="0.25">
      <c r="A53" s="41"/>
      <c r="B53" s="42" t="s">
        <v>110</v>
      </c>
      <c r="C53" s="43" t="s">
        <v>111</v>
      </c>
      <c r="D53" s="34">
        <f t="shared" si="23"/>
        <v>1337</v>
      </c>
      <c r="E53" s="34">
        <f t="shared" si="24"/>
        <v>200</v>
      </c>
      <c r="F53" s="34">
        <f t="shared" si="25"/>
        <v>1537</v>
      </c>
      <c r="G53" s="60">
        <v>1070</v>
      </c>
      <c r="H53" s="44">
        <v>0.25</v>
      </c>
      <c r="I53" s="49"/>
      <c r="J53" s="42"/>
    </row>
    <row r="54" spans="1:10" s="12" customFormat="1" ht="12.75" customHeight="1" x14ac:dyDescent="0.25">
      <c r="A54" s="41"/>
      <c r="B54" s="42"/>
      <c r="C54" s="43"/>
      <c r="D54" s="34"/>
      <c r="E54" s="34"/>
      <c r="F54" s="34"/>
      <c r="G54" s="60"/>
      <c r="H54" s="44"/>
      <c r="I54" s="49"/>
      <c r="J54" s="42"/>
    </row>
    <row r="55" spans="1:10" s="12" customFormat="1" ht="12.75" customHeight="1" x14ac:dyDescent="0.25">
      <c r="A55" s="50" t="s">
        <v>34</v>
      </c>
      <c r="B55" s="42"/>
      <c r="C55" s="43"/>
      <c r="D55" s="34"/>
      <c r="E55" s="34"/>
      <c r="F55" s="34"/>
      <c r="G55" s="47"/>
      <c r="H55" s="44"/>
      <c r="I55" s="49"/>
      <c r="J55" s="42"/>
    </row>
    <row r="56" spans="1:10" s="12" customFormat="1" ht="12.75" customHeight="1" x14ac:dyDescent="0.25">
      <c r="A56" s="41">
        <v>21</v>
      </c>
      <c r="B56" s="42" t="s">
        <v>112</v>
      </c>
      <c r="C56" s="43" t="s">
        <v>113</v>
      </c>
      <c r="D56" s="34">
        <f>INT(G56*125/100)</f>
        <v>345</v>
      </c>
      <c r="E56" s="34">
        <f>INT($J$20*H56+I56)</f>
        <v>400</v>
      </c>
      <c r="F56" s="34">
        <f>D56+E56</f>
        <v>745</v>
      </c>
      <c r="G56" s="60">
        <v>276</v>
      </c>
      <c r="H56" s="44">
        <v>0.5</v>
      </c>
      <c r="I56" s="49"/>
      <c r="J56" s="42"/>
    </row>
    <row r="57" spans="1:10" s="12" customFormat="1" ht="12.75" customHeight="1" x14ac:dyDescent="0.25">
      <c r="A57" s="41">
        <v>22</v>
      </c>
      <c r="B57" s="42" t="s">
        <v>117</v>
      </c>
      <c r="C57" s="43" t="s">
        <v>114</v>
      </c>
      <c r="D57" s="34">
        <v>345</v>
      </c>
      <c r="E57" s="34">
        <f>INT($J$20*H57+I57)</f>
        <v>400</v>
      </c>
      <c r="F57" s="34">
        <f>D57+E57</f>
        <v>745</v>
      </c>
      <c r="G57" s="60"/>
      <c r="H57" s="44">
        <v>0.5</v>
      </c>
      <c r="I57" s="49"/>
      <c r="J57" s="42"/>
    </row>
    <row r="58" spans="1:10" s="12" customFormat="1" ht="12.75" customHeight="1" x14ac:dyDescent="0.25">
      <c r="A58" s="41">
        <v>23</v>
      </c>
      <c r="B58" s="42" t="s">
        <v>118</v>
      </c>
      <c r="C58" s="43" t="s">
        <v>115</v>
      </c>
      <c r="D58" s="34">
        <f>INT(G58*125/100)</f>
        <v>345</v>
      </c>
      <c r="E58" s="34">
        <f>INT($J$20*H58+I58)</f>
        <v>400</v>
      </c>
      <c r="F58" s="34">
        <f>D58+E58</f>
        <v>745</v>
      </c>
      <c r="G58" s="60">
        <v>276</v>
      </c>
      <c r="H58" s="44">
        <v>0.5</v>
      </c>
      <c r="I58" s="49"/>
      <c r="J58" s="42"/>
    </row>
    <row r="59" spans="1:10" s="12" customFormat="1" ht="12.75" customHeight="1" x14ac:dyDescent="0.25">
      <c r="A59" s="41">
        <v>24</v>
      </c>
      <c r="B59" s="42" t="s">
        <v>119</v>
      </c>
      <c r="C59" s="43" t="s">
        <v>116</v>
      </c>
      <c r="D59" s="34">
        <v>345</v>
      </c>
      <c r="E59" s="34">
        <f>INT($J$20*H59+I59)</f>
        <v>400</v>
      </c>
      <c r="F59" s="34">
        <f>D59+E59</f>
        <v>745</v>
      </c>
      <c r="G59" s="60"/>
      <c r="H59" s="44">
        <v>0.5</v>
      </c>
      <c r="I59" s="49"/>
      <c r="J59" s="42"/>
    </row>
    <row r="60" spans="1:10" s="12" customFormat="1" ht="12.75" customHeight="1" x14ac:dyDescent="0.25">
      <c r="A60" s="41"/>
      <c r="B60" s="42"/>
      <c r="C60" s="43"/>
      <c r="D60" s="34"/>
      <c r="E60" s="34"/>
      <c r="F60" s="34"/>
      <c r="G60" s="60"/>
      <c r="H60" s="44"/>
      <c r="I60" s="49"/>
      <c r="J60" s="42"/>
    </row>
    <row r="61" spans="1:10" s="12" customFormat="1" ht="12.75" customHeight="1" x14ac:dyDescent="0.25">
      <c r="A61" s="41"/>
      <c r="B61" s="42"/>
      <c r="C61" s="43"/>
      <c r="D61" s="34"/>
      <c r="E61" s="34"/>
      <c r="F61" s="34"/>
      <c r="G61" s="60"/>
      <c r="H61" s="44"/>
      <c r="I61" s="49"/>
      <c r="J61" s="42"/>
    </row>
    <row r="62" spans="1:10" s="12" customFormat="1" ht="12.75" customHeight="1" x14ac:dyDescent="0.25">
      <c r="A62" s="41"/>
      <c r="B62" s="42"/>
      <c r="C62" s="43"/>
      <c r="D62" s="34"/>
      <c r="E62" s="34"/>
      <c r="F62" s="34"/>
      <c r="G62" s="47"/>
      <c r="H62" s="44"/>
      <c r="I62" s="49"/>
      <c r="J62" s="42"/>
    </row>
    <row r="63" spans="1:10" ht="12.75" customHeight="1" x14ac:dyDescent="0.25">
      <c r="A63" s="53" t="s">
        <v>177</v>
      </c>
      <c r="B63" s="54"/>
      <c r="C63" s="54"/>
      <c r="D63" s="55"/>
      <c r="E63" s="55"/>
      <c r="F63" s="55" t="s">
        <v>173</v>
      </c>
      <c r="G63" s="47"/>
      <c r="H63" s="44"/>
      <c r="I63" s="37"/>
      <c r="J63" s="18"/>
    </row>
    <row r="64" spans="1:10" s="12" customFormat="1" ht="12.75" customHeight="1" x14ac:dyDescent="0.25">
      <c r="A64" s="41"/>
      <c r="B64" s="42"/>
      <c r="C64" s="56"/>
      <c r="D64" s="57"/>
      <c r="E64" s="57"/>
      <c r="F64" s="57"/>
      <c r="G64" s="47"/>
      <c r="H64" s="44"/>
      <c r="I64" s="49"/>
      <c r="J64" s="42"/>
    </row>
    <row r="65" spans="1:10" ht="18.75" x14ac:dyDescent="0.3">
      <c r="A65" s="62" t="s">
        <v>159</v>
      </c>
      <c r="B65" s="62"/>
      <c r="C65" s="62"/>
      <c r="D65" s="62"/>
      <c r="E65" s="62"/>
      <c r="F65" s="62"/>
      <c r="G65" s="47"/>
      <c r="H65" s="18"/>
      <c r="I65" s="19"/>
      <c r="J65" s="18"/>
    </row>
    <row r="66" spans="1:10" ht="11.45" customHeight="1" x14ac:dyDescent="0.3">
      <c r="A66" s="20"/>
      <c r="B66" s="20"/>
      <c r="C66" s="20"/>
      <c r="D66" s="20"/>
      <c r="E66" s="20"/>
      <c r="F66" s="20"/>
      <c r="G66" s="47"/>
      <c r="H66" s="18"/>
      <c r="I66" s="19"/>
      <c r="J66" s="18"/>
    </row>
    <row r="67" spans="1:10" x14ac:dyDescent="0.25">
      <c r="A67" s="18"/>
      <c r="B67" s="21"/>
      <c r="C67" s="22"/>
      <c r="D67" s="23"/>
      <c r="E67" s="23" t="s">
        <v>0</v>
      </c>
      <c r="F67" s="23"/>
      <c r="G67" s="47"/>
      <c r="H67" s="18"/>
      <c r="I67" s="19"/>
      <c r="J67" s="18"/>
    </row>
    <row r="68" spans="1:10" x14ac:dyDescent="0.25">
      <c r="A68" s="24" t="s">
        <v>10</v>
      </c>
      <c r="B68" s="25" t="s">
        <v>1</v>
      </c>
      <c r="C68" s="26" t="s">
        <v>8</v>
      </c>
      <c r="D68" s="27" t="s">
        <v>9</v>
      </c>
      <c r="E68" s="27" t="s">
        <v>2</v>
      </c>
      <c r="F68" s="27" t="s">
        <v>3</v>
      </c>
      <c r="G68" s="47"/>
      <c r="H68" s="29" t="s">
        <v>4</v>
      </c>
      <c r="I68" s="30" t="s">
        <v>5</v>
      </c>
      <c r="J68" s="31"/>
    </row>
    <row r="69" spans="1:10" ht="12.75" customHeight="1" x14ac:dyDescent="0.25">
      <c r="A69" s="41"/>
      <c r="B69" s="42"/>
      <c r="C69" s="43"/>
      <c r="D69" s="34"/>
      <c r="E69" s="34"/>
      <c r="F69" s="34"/>
      <c r="G69" s="47"/>
      <c r="H69" s="44"/>
      <c r="I69" s="37"/>
      <c r="J69" s="18"/>
    </row>
    <row r="70" spans="1:10" ht="12.75" customHeight="1" x14ac:dyDescent="0.25">
      <c r="A70" s="50" t="s">
        <v>83</v>
      </c>
      <c r="B70" s="42"/>
      <c r="C70" s="43"/>
      <c r="D70" s="34"/>
      <c r="E70" s="34"/>
      <c r="F70" s="34"/>
      <c r="G70" s="47"/>
      <c r="H70" s="44"/>
      <c r="I70" s="37"/>
      <c r="J70" s="18"/>
    </row>
    <row r="71" spans="1:10" ht="12.75" customHeight="1" x14ac:dyDescent="0.25">
      <c r="A71" s="41">
        <v>25</v>
      </c>
      <c r="B71" s="42" t="s">
        <v>31</v>
      </c>
      <c r="C71" s="43" t="s">
        <v>20</v>
      </c>
      <c r="D71" s="34">
        <f t="shared" ref="D71" si="26">INT(G71*125/100)</f>
        <v>1812</v>
      </c>
      <c r="E71" s="34">
        <f t="shared" ref="E71" si="27">INT($J$20*H71+I71)</f>
        <v>400</v>
      </c>
      <c r="F71" s="34">
        <f t="shared" ref="F71" si="28">D71+E71</f>
        <v>2212</v>
      </c>
      <c r="G71" s="60">
        <v>1450</v>
      </c>
      <c r="H71" s="44">
        <v>0.5</v>
      </c>
      <c r="I71" s="37"/>
      <c r="J71" s="18"/>
    </row>
    <row r="72" spans="1:10" ht="12.75" customHeight="1" x14ac:dyDescent="0.25">
      <c r="A72" s="41">
        <v>26</v>
      </c>
      <c r="B72" s="42" t="s">
        <v>161</v>
      </c>
      <c r="C72" s="43" t="s">
        <v>82</v>
      </c>
      <c r="D72" s="34">
        <f t="shared" ref="D72" si="29">INT(G72*125/100)</f>
        <v>5918</v>
      </c>
      <c r="E72" s="34">
        <f t="shared" ref="E72" si="30">INT($J$20*H72+I72)</f>
        <v>800</v>
      </c>
      <c r="F72" s="34">
        <f t="shared" ref="F72" si="31">D72+E72</f>
        <v>6718</v>
      </c>
      <c r="G72" s="60">
        <v>4735</v>
      </c>
      <c r="H72" s="44">
        <v>1</v>
      </c>
      <c r="I72" s="37"/>
      <c r="J72" s="18"/>
    </row>
    <row r="73" spans="1:10" s="12" customFormat="1" ht="12.75" customHeight="1" x14ac:dyDescent="0.25">
      <c r="A73" s="41">
        <v>27</v>
      </c>
      <c r="B73" s="42" t="s">
        <v>32</v>
      </c>
      <c r="C73" s="43" t="s">
        <v>33</v>
      </c>
      <c r="D73" s="34">
        <f>INT(G73*125/100)</f>
        <v>476</v>
      </c>
      <c r="E73" s="34">
        <f>INT($J$20*H73+I73)</f>
        <v>400</v>
      </c>
      <c r="F73" s="34">
        <f>D73+E73</f>
        <v>876</v>
      </c>
      <c r="G73" s="60">
        <v>381</v>
      </c>
      <c r="H73" s="44">
        <v>0.5</v>
      </c>
      <c r="I73" s="49"/>
      <c r="J73" s="42"/>
    </row>
    <row r="74" spans="1:10" s="12" customFormat="1" ht="12.75" customHeight="1" x14ac:dyDescent="0.25">
      <c r="A74" s="41"/>
      <c r="B74" s="42"/>
      <c r="C74" s="43"/>
      <c r="D74" s="34"/>
      <c r="E74" s="34"/>
      <c r="F74" s="34"/>
      <c r="G74" s="47"/>
      <c r="H74" s="44"/>
      <c r="I74" s="49"/>
      <c r="J74" s="42"/>
    </row>
    <row r="75" spans="1:10" s="12" customFormat="1" ht="12.75" customHeight="1" x14ac:dyDescent="0.25">
      <c r="A75" s="50" t="s">
        <v>84</v>
      </c>
      <c r="B75" s="42"/>
      <c r="C75" s="43"/>
      <c r="D75" s="34"/>
      <c r="E75" s="34"/>
      <c r="F75" s="34"/>
      <c r="G75" s="47"/>
      <c r="H75" s="44"/>
      <c r="I75" s="49"/>
      <c r="J75" s="42"/>
    </row>
    <row r="76" spans="1:10" s="12" customFormat="1" ht="12.75" customHeight="1" x14ac:dyDescent="0.25">
      <c r="A76" s="41">
        <v>28</v>
      </c>
      <c r="B76" s="42" t="s">
        <v>120</v>
      </c>
      <c r="C76" s="43" t="s">
        <v>37</v>
      </c>
      <c r="D76" s="34">
        <f t="shared" si="6"/>
        <v>712</v>
      </c>
      <c r="E76" s="34">
        <f t="shared" si="8"/>
        <v>400</v>
      </c>
      <c r="F76" s="34">
        <f t="shared" si="9"/>
        <v>1112</v>
      </c>
      <c r="G76" s="60">
        <v>570</v>
      </c>
      <c r="H76" s="44">
        <v>0.5</v>
      </c>
      <c r="I76" s="49"/>
      <c r="J76" s="42"/>
    </row>
    <row r="77" spans="1:10" s="12" customFormat="1" ht="12.75" customHeight="1" x14ac:dyDescent="0.25">
      <c r="A77" s="41">
        <v>29</v>
      </c>
      <c r="B77" s="42" t="s">
        <v>121</v>
      </c>
      <c r="C77" s="43" t="s">
        <v>36</v>
      </c>
      <c r="D77" s="34">
        <f t="shared" si="6"/>
        <v>595</v>
      </c>
      <c r="E77" s="34">
        <f t="shared" si="8"/>
        <v>400</v>
      </c>
      <c r="F77" s="34">
        <f t="shared" si="9"/>
        <v>995</v>
      </c>
      <c r="G77" s="60">
        <v>476</v>
      </c>
      <c r="H77" s="44">
        <v>0.5</v>
      </c>
      <c r="I77" s="49"/>
      <c r="J77" s="42"/>
    </row>
    <row r="78" spans="1:10" s="12" customFormat="1" ht="12.75" customHeight="1" x14ac:dyDescent="0.25">
      <c r="A78" s="41">
        <v>30</v>
      </c>
      <c r="B78" s="42" t="s">
        <v>40</v>
      </c>
      <c r="C78" s="43" t="s">
        <v>77</v>
      </c>
      <c r="D78" s="34">
        <f t="shared" si="6"/>
        <v>2527</v>
      </c>
      <c r="E78" s="34">
        <f t="shared" si="8"/>
        <v>800</v>
      </c>
      <c r="F78" s="34">
        <f t="shared" si="9"/>
        <v>3327</v>
      </c>
      <c r="G78" s="60">
        <v>2022</v>
      </c>
      <c r="H78" s="44">
        <v>1</v>
      </c>
      <c r="I78" s="49"/>
      <c r="J78" s="42"/>
    </row>
    <row r="79" spans="1:10" s="12" customFormat="1" ht="12.75" customHeight="1" x14ac:dyDescent="0.25">
      <c r="A79" s="41">
        <v>31</v>
      </c>
      <c r="B79" s="42" t="s">
        <v>38</v>
      </c>
      <c r="C79" s="43" t="s">
        <v>39</v>
      </c>
      <c r="D79" s="34">
        <f t="shared" si="6"/>
        <v>1740</v>
      </c>
      <c r="E79" s="34">
        <f t="shared" si="8"/>
        <v>800</v>
      </c>
      <c r="F79" s="34">
        <f t="shared" si="9"/>
        <v>2540</v>
      </c>
      <c r="G79" s="60">
        <v>1392</v>
      </c>
      <c r="H79" s="44">
        <v>1</v>
      </c>
      <c r="I79" s="49"/>
      <c r="J79" s="42"/>
    </row>
    <row r="80" spans="1:10" s="12" customFormat="1" ht="12.75" customHeight="1" x14ac:dyDescent="0.25">
      <c r="A80" s="41"/>
      <c r="B80" s="42"/>
      <c r="C80" s="43"/>
      <c r="D80" s="34"/>
      <c r="E80" s="34"/>
      <c r="F80" s="34"/>
      <c r="G80" s="47"/>
      <c r="H80" s="44"/>
      <c r="I80" s="49"/>
      <c r="J80" s="42"/>
    </row>
    <row r="81" spans="1:10" s="12" customFormat="1" ht="12.75" customHeight="1" x14ac:dyDescent="0.25">
      <c r="A81" s="50" t="s">
        <v>21</v>
      </c>
      <c r="B81" s="42"/>
      <c r="C81" s="43"/>
      <c r="D81" s="34"/>
      <c r="E81" s="34"/>
      <c r="F81" s="34"/>
      <c r="G81" s="47"/>
      <c r="H81" s="44"/>
      <c r="I81" s="49"/>
      <c r="J81" s="42"/>
    </row>
    <row r="82" spans="1:10" s="12" customFormat="1" ht="12.75" customHeight="1" x14ac:dyDescent="0.25">
      <c r="A82" s="41">
        <v>32</v>
      </c>
      <c r="B82" s="42" t="s">
        <v>123</v>
      </c>
      <c r="C82" s="43" t="s">
        <v>35</v>
      </c>
      <c r="D82" s="34">
        <f>INT(G82*125/100)</f>
        <v>398</v>
      </c>
      <c r="E82" s="34">
        <f>INT($J$20*H82+I82)</f>
        <v>400</v>
      </c>
      <c r="F82" s="34">
        <f>D82+E82</f>
        <v>798</v>
      </c>
      <c r="G82" s="60">
        <v>319</v>
      </c>
      <c r="H82" s="44">
        <v>0.5</v>
      </c>
      <c r="I82" s="49"/>
      <c r="J82" s="42"/>
    </row>
    <row r="83" spans="1:10" s="12" customFormat="1" ht="12.75" customHeight="1" x14ac:dyDescent="0.25">
      <c r="A83" s="41">
        <v>33</v>
      </c>
      <c r="B83" s="42" t="s">
        <v>162</v>
      </c>
      <c r="C83" s="43" t="s">
        <v>175</v>
      </c>
      <c r="D83" s="34">
        <f>INT(G83*125/100)</f>
        <v>995</v>
      </c>
      <c r="E83" s="34">
        <f>INT($J$20*H83+I83)</f>
        <v>800</v>
      </c>
      <c r="F83" s="34">
        <f>D83+E83</f>
        <v>1795</v>
      </c>
      <c r="G83" s="60">
        <v>796</v>
      </c>
      <c r="H83" s="44">
        <v>1</v>
      </c>
      <c r="I83" s="49"/>
      <c r="J83" s="42"/>
    </row>
    <row r="84" spans="1:10" s="12" customFormat="1" ht="12.75" customHeight="1" x14ac:dyDescent="0.25">
      <c r="A84" s="41"/>
      <c r="B84" s="42"/>
      <c r="C84" s="43"/>
      <c r="D84" s="34"/>
      <c r="E84" s="34"/>
      <c r="F84" s="34"/>
      <c r="G84" s="47"/>
      <c r="H84" s="44"/>
      <c r="I84" s="49"/>
      <c r="J84" s="42"/>
    </row>
    <row r="85" spans="1:10" s="12" customFormat="1" ht="12.75" customHeight="1" x14ac:dyDescent="0.25">
      <c r="A85" s="50" t="s">
        <v>45</v>
      </c>
      <c r="B85" s="42"/>
      <c r="C85" s="43"/>
      <c r="D85" s="34"/>
      <c r="E85" s="34"/>
      <c r="F85" s="34"/>
      <c r="G85" s="47"/>
      <c r="H85" s="44"/>
      <c r="I85" s="49"/>
      <c r="J85" s="42"/>
    </row>
    <row r="86" spans="1:10" s="12" customFormat="1" ht="12.75" customHeight="1" x14ac:dyDescent="0.25">
      <c r="A86" s="41">
        <v>34</v>
      </c>
      <c r="B86" s="42" t="s">
        <v>41</v>
      </c>
      <c r="C86" s="43" t="s">
        <v>17</v>
      </c>
      <c r="D86" s="34">
        <f t="shared" si="6"/>
        <v>996</v>
      </c>
      <c r="E86" s="34">
        <f t="shared" si="8"/>
        <v>400</v>
      </c>
      <c r="F86" s="34">
        <f t="shared" si="9"/>
        <v>1396</v>
      </c>
      <c r="G86" s="60">
        <v>797</v>
      </c>
      <c r="H86" s="44">
        <v>0.5</v>
      </c>
      <c r="I86" s="49"/>
      <c r="J86" s="42"/>
    </row>
    <row r="87" spans="1:10" s="12" customFormat="1" ht="12.75" customHeight="1" x14ac:dyDescent="0.25">
      <c r="A87" s="41"/>
      <c r="B87" s="42"/>
      <c r="C87" s="43"/>
      <c r="D87" s="34"/>
      <c r="E87" s="34"/>
      <c r="F87" s="34"/>
      <c r="G87" s="60"/>
      <c r="H87" s="44"/>
      <c r="I87" s="49"/>
      <c r="J87" s="42"/>
    </row>
    <row r="88" spans="1:10" s="12" customFormat="1" ht="12.75" customHeight="1" x14ac:dyDescent="0.25">
      <c r="A88" s="50" t="s">
        <v>122</v>
      </c>
      <c r="B88" s="42"/>
      <c r="C88" s="43"/>
      <c r="D88" s="34"/>
      <c r="E88" s="34"/>
      <c r="F88" s="34"/>
      <c r="G88" s="60"/>
      <c r="H88" s="44"/>
      <c r="I88" s="49"/>
      <c r="J88" s="42"/>
    </row>
    <row r="89" spans="1:10" s="12" customFormat="1" ht="12.75" customHeight="1" x14ac:dyDescent="0.25">
      <c r="A89" s="41">
        <v>35</v>
      </c>
      <c r="B89" s="42" t="s">
        <v>125</v>
      </c>
      <c r="C89" s="43" t="s">
        <v>126</v>
      </c>
      <c r="D89" s="34">
        <f t="shared" si="6"/>
        <v>3743</v>
      </c>
      <c r="E89" s="34">
        <f t="shared" si="8"/>
        <v>1200</v>
      </c>
      <c r="F89" s="34">
        <f t="shared" si="9"/>
        <v>4943</v>
      </c>
      <c r="G89" s="60">
        <v>2995</v>
      </c>
      <c r="H89" s="44">
        <v>1.5</v>
      </c>
      <c r="I89" s="49"/>
      <c r="J89" s="42"/>
    </row>
    <row r="90" spans="1:10" s="12" customFormat="1" ht="12.75" customHeight="1" x14ac:dyDescent="0.25">
      <c r="A90" s="41">
        <v>36</v>
      </c>
      <c r="B90" s="42" t="s">
        <v>42</v>
      </c>
      <c r="C90" s="43" t="s">
        <v>179</v>
      </c>
      <c r="D90" s="34">
        <f t="shared" si="6"/>
        <v>993</v>
      </c>
      <c r="E90" s="34">
        <f t="shared" si="8"/>
        <v>400</v>
      </c>
      <c r="F90" s="34">
        <f t="shared" si="9"/>
        <v>1393</v>
      </c>
      <c r="G90" s="60">
        <v>795</v>
      </c>
      <c r="H90" s="44">
        <v>0.5</v>
      </c>
      <c r="I90" s="49"/>
      <c r="J90" s="42"/>
    </row>
    <row r="91" spans="1:10" s="12" customFormat="1" ht="12.75" customHeight="1" x14ac:dyDescent="0.25">
      <c r="A91" s="41"/>
      <c r="B91" s="42" t="s">
        <v>43</v>
      </c>
      <c r="C91" s="43" t="s">
        <v>176</v>
      </c>
      <c r="D91" s="34">
        <f t="shared" si="6"/>
        <v>2050</v>
      </c>
      <c r="E91" s="34">
        <f t="shared" si="8"/>
        <v>1200</v>
      </c>
      <c r="F91" s="34">
        <f t="shared" si="9"/>
        <v>3250</v>
      </c>
      <c r="G91" s="60">
        <v>1640</v>
      </c>
      <c r="H91" s="44">
        <v>1.5</v>
      </c>
      <c r="I91" s="49"/>
      <c r="J91" s="42"/>
    </row>
    <row r="92" spans="1:10" s="12" customFormat="1" ht="12.75" customHeight="1" x14ac:dyDescent="0.25">
      <c r="A92" s="41">
        <v>37</v>
      </c>
      <c r="B92" s="42" t="s">
        <v>44</v>
      </c>
      <c r="C92" s="43" t="s">
        <v>163</v>
      </c>
      <c r="D92" s="34">
        <f>INT(G92*125/100)</f>
        <v>4199</v>
      </c>
      <c r="E92" s="34">
        <f>INT($J$20*H92+I92)</f>
        <v>200</v>
      </c>
      <c r="F92" s="34">
        <f>D92+E92</f>
        <v>4399</v>
      </c>
      <c r="G92" s="60">
        <v>3359.2</v>
      </c>
      <c r="H92" s="44">
        <v>0.25</v>
      </c>
      <c r="I92" s="49"/>
      <c r="J92" s="42"/>
    </row>
    <row r="93" spans="1:10" s="12" customFormat="1" ht="12.75" customHeight="1" x14ac:dyDescent="0.25">
      <c r="A93" s="41"/>
      <c r="B93" s="42"/>
      <c r="C93" s="43"/>
      <c r="D93" s="34"/>
      <c r="E93" s="34"/>
      <c r="F93" s="34"/>
      <c r="G93" s="60"/>
      <c r="H93" s="44"/>
      <c r="I93" s="49"/>
      <c r="J93" s="42"/>
    </row>
    <row r="94" spans="1:10" s="12" customFormat="1" ht="12.75" customHeight="1" x14ac:dyDescent="0.25">
      <c r="A94" s="50" t="s">
        <v>13</v>
      </c>
      <c r="B94" s="42"/>
      <c r="C94" s="43"/>
      <c r="D94" s="34"/>
      <c r="E94" s="34"/>
      <c r="F94" s="34"/>
      <c r="G94" s="47"/>
      <c r="H94" s="44"/>
      <c r="I94" s="49"/>
      <c r="J94" s="42"/>
    </row>
    <row r="95" spans="1:10" ht="12.75" customHeight="1" x14ac:dyDescent="0.25">
      <c r="A95" s="41">
        <v>38</v>
      </c>
      <c r="B95" s="42" t="s">
        <v>127</v>
      </c>
      <c r="C95" s="43" t="s">
        <v>46</v>
      </c>
      <c r="D95" s="34">
        <f t="shared" ref="D95:D98" si="32">INT(G95*125/100)</f>
        <v>2695</v>
      </c>
      <c r="E95" s="34">
        <f t="shared" ref="E95:E98" si="33">INT($J$20*H95+I95)</f>
        <v>400</v>
      </c>
      <c r="F95" s="34">
        <f t="shared" ref="F95:F98" si="34">D95+E95</f>
        <v>3095</v>
      </c>
      <c r="G95" s="60">
        <v>2156</v>
      </c>
      <c r="H95" s="44">
        <v>0.5</v>
      </c>
      <c r="I95" s="37"/>
      <c r="J95" s="58"/>
    </row>
    <row r="96" spans="1:10" ht="12.75" customHeight="1" x14ac:dyDescent="0.25">
      <c r="A96" s="41"/>
      <c r="B96" s="42" t="s">
        <v>128</v>
      </c>
      <c r="C96" s="43" t="s">
        <v>47</v>
      </c>
      <c r="D96" s="34">
        <f t="shared" si="32"/>
        <v>1723</v>
      </c>
      <c r="E96" s="34">
        <f t="shared" si="33"/>
        <v>400</v>
      </c>
      <c r="F96" s="34">
        <f t="shared" si="34"/>
        <v>2123</v>
      </c>
      <c r="G96" s="60">
        <v>1379</v>
      </c>
      <c r="H96" s="44">
        <v>0.5</v>
      </c>
      <c r="I96" s="37"/>
      <c r="J96" s="58"/>
    </row>
    <row r="97" spans="1:10" ht="12.75" customHeight="1" x14ac:dyDescent="0.25">
      <c r="A97" s="41">
        <v>39</v>
      </c>
      <c r="B97" s="42" t="s">
        <v>129</v>
      </c>
      <c r="C97" s="43" t="s">
        <v>12</v>
      </c>
      <c r="D97" s="34">
        <f t="shared" si="32"/>
        <v>1456</v>
      </c>
      <c r="E97" s="34">
        <f t="shared" si="33"/>
        <v>400</v>
      </c>
      <c r="F97" s="34">
        <f t="shared" si="34"/>
        <v>1856</v>
      </c>
      <c r="G97" s="60">
        <v>1165</v>
      </c>
      <c r="H97" s="44">
        <v>0.5</v>
      </c>
      <c r="I97" s="37"/>
      <c r="J97" s="58"/>
    </row>
    <row r="98" spans="1:10" ht="12.75" customHeight="1" x14ac:dyDescent="0.25">
      <c r="A98" s="41">
        <v>40</v>
      </c>
      <c r="B98" s="42" t="s">
        <v>130</v>
      </c>
      <c r="C98" s="43" t="s">
        <v>18</v>
      </c>
      <c r="D98" s="34">
        <f t="shared" si="32"/>
        <v>1456</v>
      </c>
      <c r="E98" s="34">
        <f t="shared" si="33"/>
        <v>400</v>
      </c>
      <c r="F98" s="34">
        <f t="shared" si="34"/>
        <v>1856</v>
      </c>
      <c r="G98" s="60">
        <v>1165</v>
      </c>
      <c r="H98" s="44">
        <v>0.5</v>
      </c>
      <c r="I98" s="37"/>
      <c r="J98" s="58"/>
    </row>
    <row r="99" spans="1:10" ht="12.75" customHeight="1" x14ac:dyDescent="0.25">
      <c r="A99" s="59"/>
      <c r="B99" s="21"/>
      <c r="C99" s="51"/>
      <c r="D99" s="34"/>
      <c r="E99" s="34"/>
      <c r="F99" s="34"/>
      <c r="G99" s="47"/>
      <c r="H99" s="44"/>
      <c r="I99" s="37"/>
      <c r="J99" s="18"/>
    </row>
    <row r="100" spans="1:10" ht="12.75" customHeight="1" x14ac:dyDescent="0.25">
      <c r="A100" s="50" t="s">
        <v>164</v>
      </c>
      <c r="B100" s="42"/>
      <c r="C100" s="43"/>
      <c r="D100" s="34"/>
      <c r="E100" s="34"/>
      <c r="F100" s="34"/>
      <c r="G100" s="47"/>
      <c r="H100" s="44"/>
      <c r="I100" s="37"/>
      <c r="J100" s="18"/>
    </row>
    <row r="101" spans="1:10" ht="12.75" customHeight="1" x14ac:dyDescent="0.25">
      <c r="A101" s="41">
        <v>41</v>
      </c>
      <c r="B101" s="42" t="s">
        <v>22</v>
      </c>
      <c r="C101" s="43" t="s">
        <v>157</v>
      </c>
      <c r="D101" s="34">
        <f>INT(G101*125/100)</f>
        <v>260</v>
      </c>
      <c r="E101" s="34"/>
      <c r="F101" s="34">
        <f>D101+E101</f>
        <v>260</v>
      </c>
      <c r="G101" s="60">
        <v>208</v>
      </c>
      <c r="H101" s="44"/>
      <c r="I101" s="49"/>
      <c r="J101" s="42"/>
    </row>
    <row r="102" spans="1:10" s="12" customFormat="1" ht="12.75" customHeight="1" x14ac:dyDescent="0.25">
      <c r="A102" s="41">
        <v>42</v>
      </c>
      <c r="B102" s="42" t="s">
        <v>25</v>
      </c>
      <c r="C102" s="43" t="s">
        <v>139</v>
      </c>
      <c r="D102" s="61" t="s">
        <v>165</v>
      </c>
      <c r="E102" s="34"/>
      <c r="F102" s="34"/>
      <c r="G102" s="60">
        <v>4196</v>
      </c>
      <c r="H102" s="44"/>
      <c r="I102" s="49"/>
      <c r="J102" s="42"/>
    </row>
    <row r="103" spans="1:10" s="12" customFormat="1" ht="12.75" customHeight="1" x14ac:dyDescent="0.25">
      <c r="A103" s="41"/>
      <c r="B103" s="42"/>
      <c r="C103" s="43"/>
      <c r="D103" s="34"/>
      <c r="E103" s="34"/>
      <c r="F103" s="34"/>
      <c r="G103" s="47"/>
      <c r="H103" s="44"/>
      <c r="I103" s="49"/>
      <c r="J103" s="42"/>
    </row>
    <row r="104" spans="1:10" s="12" customFormat="1" ht="12.75" customHeight="1" x14ac:dyDescent="0.25">
      <c r="A104" s="50" t="s">
        <v>166</v>
      </c>
      <c r="B104" s="42"/>
      <c r="C104" s="43"/>
      <c r="D104" s="34"/>
      <c r="E104" s="34"/>
      <c r="F104" s="34"/>
      <c r="G104" s="47"/>
      <c r="H104" s="44"/>
      <c r="I104" s="49"/>
      <c r="J104" s="42"/>
    </row>
    <row r="105" spans="1:10" s="12" customFormat="1" ht="12.75" customHeight="1" x14ac:dyDescent="0.25">
      <c r="A105" s="41">
        <v>43</v>
      </c>
      <c r="B105" s="42" t="s">
        <v>19</v>
      </c>
      <c r="C105" s="43" t="s">
        <v>78</v>
      </c>
      <c r="D105" s="34">
        <f>INT(G105*125/100)</f>
        <v>575</v>
      </c>
      <c r="E105" s="34"/>
      <c r="F105" s="34">
        <f>D105+E105</f>
        <v>575</v>
      </c>
      <c r="G105" s="60">
        <v>460</v>
      </c>
      <c r="H105" s="44"/>
      <c r="I105" s="49"/>
      <c r="J105" s="42"/>
    </row>
    <row r="106" spans="1:10" s="12" customFormat="1" ht="12.75" customHeight="1" x14ac:dyDescent="0.25">
      <c r="A106" s="41">
        <v>44</v>
      </c>
      <c r="B106" s="42" t="s">
        <v>52</v>
      </c>
      <c r="C106" s="43" t="s">
        <v>53</v>
      </c>
      <c r="D106" s="34">
        <f>INT(G106*125/100)</f>
        <v>380</v>
      </c>
      <c r="E106" s="34">
        <f>INT($J$20*H106+I106)</f>
        <v>400</v>
      </c>
      <c r="F106" s="34">
        <f>D106+E106</f>
        <v>780</v>
      </c>
      <c r="G106" s="60">
        <v>304</v>
      </c>
      <c r="H106" s="44">
        <v>0.5</v>
      </c>
      <c r="I106" s="49"/>
      <c r="J106" s="42"/>
    </row>
    <row r="107" spans="1:10" s="12" customFormat="1" ht="12.75" customHeight="1" x14ac:dyDescent="0.25">
      <c r="A107" s="41">
        <v>45</v>
      </c>
      <c r="B107" s="42" t="s">
        <v>49</v>
      </c>
      <c r="C107" s="43" t="s">
        <v>51</v>
      </c>
      <c r="D107" s="34">
        <f>INT(G107*125/100)</f>
        <v>1318</v>
      </c>
      <c r="E107" s="34">
        <f>INT($J$20*H107+I107)</f>
        <v>400</v>
      </c>
      <c r="F107" s="34">
        <f>D107+E107</f>
        <v>1718</v>
      </c>
      <c r="G107" s="60">
        <v>1055</v>
      </c>
      <c r="H107" s="44">
        <v>0.5</v>
      </c>
      <c r="I107" s="49"/>
      <c r="J107" s="42"/>
    </row>
    <row r="108" spans="1:10" s="12" customFormat="1" ht="12.75" customHeight="1" x14ac:dyDescent="0.25">
      <c r="A108" s="41">
        <v>46</v>
      </c>
      <c r="B108" s="42" t="s">
        <v>49</v>
      </c>
      <c r="C108" s="43" t="s">
        <v>50</v>
      </c>
      <c r="D108" s="34">
        <f>INT(G108*125/100)</f>
        <v>1318</v>
      </c>
      <c r="E108" s="34">
        <f>INT($J$20*H108+I108)</f>
        <v>400</v>
      </c>
      <c r="F108" s="34">
        <f>D108+E108</f>
        <v>1718</v>
      </c>
      <c r="G108" s="60">
        <v>1055</v>
      </c>
      <c r="H108" s="44">
        <v>0.5</v>
      </c>
      <c r="I108" s="49"/>
      <c r="J108" s="42"/>
    </row>
    <row r="109" spans="1:10" s="12" customFormat="1" ht="12.75" customHeight="1" x14ac:dyDescent="0.25">
      <c r="A109" s="41"/>
      <c r="B109" s="42"/>
      <c r="C109" s="43"/>
      <c r="D109" s="34"/>
      <c r="E109" s="34"/>
      <c r="F109" s="34"/>
      <c r="G109" s="47"/>
      <c r="H109" s="44"/>
      <c r="I109" s="49"/>
      <c r="J109" s="42"/>
    </row>
    <row r="110" spans="1:10" s="12" customFormat="1" ht="12.75" customHeight="1" x14ac:dyDescent="0.25">
      <c r="A110" s="50" t="s">
        <v>124</v>
      </c>
      <c r="B110" s="42"/>
      <c r="C110" s="43"/>
      <c r="D110" s="34"/>
      <c r="E110" s="34"/>
      <c r="F110" s="34"/>
      <c r="G110" s="47"/>
      <c r="H110" s="44"/>
      <c r="I110" s="49"/>
      <c r="J110" s="42"/>
    </row>
    <row r="111" spans="1:10" s="12" customFormat="1" ht="12.75" customHeight="1" x14ac:dyDescent="0.25">
      <c r="A111" s="41">
        <v>47</v>
      </c>
      <c r="B111" s="42" t="s">
        <v>131</v>
      </c>
      <c r="C111" s="43" t="s">
        <v>167</v>
      </c>
      <c r="D111" s="34">
        <f>INT(G111*125/100)</f>
        <v>1493</v>
      </c>
      <c r="E111" s="34">
        <f>INT($J$20*H111+I111)</f>
        <v>560</v>
      </c>
      <c r="F111" s="34">
        <f>D111+E111</f>
        <v>2053</v>
      </c>
      <c r="G111" s="60">
        <v>1195</v>
      </c>
      <c r="H111" s="44">
        <v>0.7</v>
      </c>
      <c r="I111" s="49"/>
      <c r="J111" s="42"/>
    </row>
    <row r="112" spans="1:10" s="12" customFormat="1" ht="12.75" customHeight="1" x14ac:dyDescent="0.25">
      <c r="A112" s="41">
        <v>48</v>
      </c>
      <c r="B112" s="42" t="s">
        <v>133</v>
      </c>
      <c r="C112" s="43" t="s">
        <v>134</v>
      </c>
      <c r="D112" s="34">
        <f t="shared" ref="D112" si="35">INT(G112*125/100)</f>
        <v>795</v>
      </c>
      <c r="E112" s="34">
        <f t="shared" ref="E112" si="36">INT($J$20*H112+I112)</f>
        <v>800</v>
      </c>
      <c r="F112" s="34">
        <f t="shared" ref="F112" si="37">D112+E112</f>
        <v>1595</v>
      </c>
      <c r="G112" s="60">
        <v>636</v>
      </c>
      <c r="H112" s="44">
        <v>1</v>
      </c>
      <c r="I112" s="49"/>
      <c r="J112" s="42"/>
    </row>
    <row r="113" spans="1:10" s="12" customFormat="1" ht="12.75" customHeight="1" x14ac:dyDescent="0.25">
      <c r="A113" s="41"/>
      <c r="B113" s="42"/>
      <c r="C113" s="43"/>
      <c r="D113" s="34"/>
      <c r="E113" s="34"/>
      <c r="F113" s="34"/>
      <c r="G113" s="60"/>
      <c r="H113" s="44"/>
      <c r="I113" s="49"/>
      <c r="J113" s="42"/>
    </row>
    <row r="114" spans="1:10" s="12" customFormat="1" ht="12.75" customHeight="1" x14ac:dyDescent="0.25">
      <c r="A114" s="50" t="s">
        <v>85</v>
      </c>
      <c r="B114" s="42"/>
      <c r="C114" s="43"/>
      <c r="D114" s="34"/>
      <c r="E114" s="34"/>
      <c r="F114" s="34"/>
      <c r="G114" s="60"/>
      <c r="H114" s="44"/>
      <c r="I114" s="49"/>
      <c r="J114" s="42"/>
    </row>
    <row r="115" spans="1:10" s="12" customFormat="1" ht="12.75" customHeight="1" x14ac:dyDescent="0.25">
      <c r="A115" s="41">
        <v>49</v>
      </c>
      <c r="B115" s="42" t="s">
        <v>132</v>
      </c>
      <c r="C115" s="43" t="s">
        <v>88</v>
      </c>
      <c r="D115" s="34">
        <f t="shared" ref="D115" si="38">INT(G115*125/100)</f>
        <v>715</v>
      </c>
      <c r="E115" s="34">
        <f t="shared" ref="E115" si="39">INT($J$20*H115+I115)</f>
        <v>400</v>
      </c>
      <c r="F115" s="34">
        <f t="shared" ref="F115" si="40">D115+E115</f>
        <v>1115</v>
      </c>
      <c r="G115" s="60">
        <v>572</v>
      </c>
      <c r="H115" s="44">
        <v>0.5</v>
      </c>
      <c r="I115" s="49"/>
      <c r="J115" s="42"/>
    </row>
    <row r="116" spans="1:10" s="12" customFormat="1" ht="12.75" customHeight="1" x14ac:dyDescent="0.25">
      <c r="A116" s="41">
        <v>50</v>
      </c>
      <c r="B116" s="42" t="s">
        <v>135</v>
      </c>
      <c r="C116" s="43" t="s">
        <v>87</v>
      </c>
      <c r="D116" s="34">
        <f t="shared" ref="D116" si="41">INT(G116*125/100)</f>
        <v>256</v>
      </c>
      <c r="E116" s="34">
        <f t="shared" ref="E116" si="42">INT($J$20*H116+I116)</f>
        <v>400</v>
      </c>
      <c r="F116" s="34">
        <f t="shared" ref="F116" si="43">D116+E116</f>
        <v>656</v>
      </c>
      <c r="G116" s="60">
        <v>205</v>
      </c>
      <c r="H116" s="44">
        <v>0.5</v>
      </c>
      <c r="I116" s="49"/>
      <c r="J116" s="42"/>
    </row>
    <row r="117" spans="1:10" s="12" customFormat="1" ht="12.75" customHeight="1" x14ac:dyDescent="0.25">
      <c r="A117" s="41"/>
      <c r="B117" s="42"/>
      <c r="C117" s="43"/>
      <c r="D117" s="34"/>
      <c r="E117" s="34"/>
      <c r="F117" s="34"/>
      <c r="G117" s="47"/>
      <c r="H117" s="44"/>
      <c r="I117" s="49"/>
      <c r="J117" s="42"/>
    </row>
    <row r="118" spans="1:10" s="12" customFormat="1" ht="12.75" customHeight="1" x14ac:dyDescent="0.25">
      <c r="A118" s="50" t="s">
        <v>48</v>
      </c>
      <c r="B118" s="42"/>
      <c r="C118" s="43"/>
      <c r="D118" s="34"/>
      <c r="E118" s="34"/>
      <c r="F118" s="34"/>
      <c r="G118" s="47"/>
      <c r="H118" s="44"/>
      <c r="I118" s="49"/>
      <c r="J118" s="42"/>
    </row>
    <row r="119" spans="1:10" s="12" customFormat="1" ht="12.75" customHeight="1" x14ac:dyDescent="0.25">
      <c r="A119" s="41">
        <v>51</v>
      </c>
      <c r="B119" s="42" t="s">
        <v>153</v>
      </c>
      <c r="C119" s="43" t="s">
        <v>158</v>
      </c>
      <c r="D119" s="34">
        <f t="shared" ref="D119" si="44">INT(G119*125/100)</f>
        <v>11021</v>
      </c>
      <c r="E119" s="34">
        <f>INT($J$20*H119+I119)</f>
        <v>800</v>
      </c>
      <c r="F119" s="34">
        <f>D119+E119</f>
        <v>11821</v>
      </c>
      <c r="G119" s="60">
        <v>8817</v>
      </c>
      <c r="H119" s="44">
        <v>1</v>
      </c>
      <c r="I119" s="49"/>
      <c r="J119" s="42"/>
    </row>
    <row r="120" spans="1:10" s="12" customFormat="1" ht="12.75" customHeight="1" x14ac:dyDescent="0.25">
      <c r="A120" s="41">
        <v>52</v>
      </c>
      <c r="B120" s="42" t="s">
        <v>54</v>
      </c>
      <c r="C120" s="43" t="s">
        <v>86</v>
      </c>
      <c r="D120" s="34">
        <f>INT(G120*125/100)</f>
        <v>2072</v>
      </c>
      <c r="E120" s="34">
        <f>INT($J$20*H120+I120)</f>
        <v>1200</v>
      </c>
      <c r="F120" s="34">
        <f t="shared" ref="F120" si="45">D120+E120</f>
        <v>3272</v>
      </c>
      <c r="G120" s="60">
        <v>1658</v>
      </c>
      <c r="H120" s="44">
        <v>1.5</v>
      </c>
      <c r="I120" s="49"/>
      <c r="J120" s="42"/>
    </row>
    <row r="121" spans="1:10" s="12" customFormat="1" ht="12.75" customHeight="1" x14ac:dyDescent="0.25">
      <c r="A121" s="41"/>
      <c r="B121" s="42"/>
      <c r="C121" s="43"/>
      <c r="D121" s="34"/>
      <c r="E121" s="34"/>
      <c r="F121" s="34"/>
      <c r="G121" s="60"/>
      <c r="H121" s="44"/>
      <c r="I121" s="49"/>
      <c r="J121" s="42"/>
    </row>
    <row r="122" spans="1:10" x14ac:dyDescent="0.25">
      <c r="A122" s="50" t="s">
        <v>23</v>
      </c>
      <c r="C122" s="43"/>
      <c r="D122" s="34"/>
      <c r="E122" s="34"/>
      <c r="F122" s="34"/>
    </row>
    <row r="123" spans="1:10" s="12" customFormat="1" ht="12.75" customHeight="1" x14ac:dyDescent="0.25">
      <c r="A123" s="41">
        <v>53</v>
      </c>
      <c r="B123" s="42" t="s">
        <v>55</v>
      </c>
      <c r="C123" s="43" t="s">
        <v>56</v>
      </c>
      <c r="D123" s="34">
        <f>INT(G123*125/100)</f>
        <v>328</v>
      </c>
      <c r="E123" s="34"/>
      <c r="F123" s="34">
        <f>D123+E123</f>
        <v>328</v>
      </c>
      <c r="G123" s="60">
        <v>263</v>
      </c>
      <c r="H123" s="44"/>
      <c r="I123" s="49"/>
      <c r="J123" s="42"/>
    </row>
    <row r="124" spans="1:10" s="12" customFormat="1" ht="12.75" customHeight="1" x14ac:dyDescent="0.25">
      <c r="A124" s="41">
        <v>54</v>
      </c>
      <c r="B124" s="42" t="s">
        <v>154</v>
      </c>
      <c r="C124" s="43" t="s">
        <v>57</v>
      </c>
      <c r="D124" s="34">
        <f>INT(G124*125/100)</f>
        <v>517</v>
      </c>
      <c r="E124" s="34"/>
      <c r="F124" s="34">
        <f>D124+E124</f>
        <v>517</v>
      </c>
      <c r="G124" s="60">
        <v>414</v>
      </c>
      <c r="H124" s="44"/>
      <c r="I124" s="49"/>
      <c r="J124" s="42"/>
    </row>
    <row r="125" spans="1:10" s="12" customFormat="1" ht="12.75" customHeight="1" x14ac:dyDescent="0.25">
      <c r="A125" s="41">
        <v>55</v>
      </c>
      <c r="B125" s="42" t="s">
        <v>61</v>
      </c>
      <c r="C125" s="43" t="s">
        <v>62</v>
      </c>
      <c r="D125" s="34">
        <f>INT(G125*125/100)</f>
        <v>329</v>
      </c>
      <c r="E125" s="34"/>
      <c r="F125" s="34">
        <f>D125+E125</f>
        <v>329</v>
      </c>
      <c r="G125" s="60">
        <v>263.2</v>
      </c>
      <c r="H125" s="44"/>
      <c r="I125" s="49"/>
      <c r="J125" s="42"/>
    </row>
    <row r="126" spans="1:10" s="12" customFormat="1" ht="12.75" customHeight="1" x14ac:dyDescent="0.25">
      <c r="A126" s="41"/>
      <c r="B126" s="42"/>
      <c r="C126" s="43"/>
      <c r="D126" s="34"/>
      <c r="E126" s="34"/>
      <c r="F126" s="34"/>
      <c r="G126" s="47"/>
      <c r="H126" s="44"/>
      <c r="I126" s="49"/>
      <c r="J126" s="42"/>
    </row>
    <row r="127" spans="1:10" s="12" customFormat="1" ht="12.75" customHeight="1" x14ac:dyDescent="0.25">
      <c r="A127" s="41"/>
      <c r="B127" s="42"/>
      <c r="C127" s="43"/>
      <c r="D127" s="34"/>
      <c r="E127" s="34"/>
      <c r="F127" s="34"/>
      <c r="G127" s="47"/>
      <c r="H127" s="44"/>
      <c r="I127" s="49"/>
      <c r="J127" s="42"/>
    </row>
    <row r="128" spans="1:10" ht="12.75" customHeight="1" x14ac:dyDescent="0.25">
      <c r="A128" s="53" t="s">
        <v>178</v>
      </c>
      <c r="B128" s="54"/>
      <c r="C128" s="54"/>
      <c r="D128" s="55"/>
      <c r="E128" s="55"/>
      <c r="F128" s="55" t="s">
        <v>172</v>
      </c>
      <c r="G128" s="47"/>
      <c r="H128" s="44"/>
      <c r="I128" s="37"/>
      <c r="J128" s="18"/>
    </row>
    <row r="129" spans="1:10" s="12" customFormat="1" ht="12.75" customHeight="1" x14ac:dyDescent="0.25">
      <c r="A129" s="41"/>
      <c r="B129" s="42"/>
      <c r="C129" s="56"/>
      <c r="D129" s="57"/>
      <c r="E129" s="57"/>
      <c r="F129" s="57"/>
      <c r="G129" s="47"/>
      <c r="H129" s="44"/>
      <c r="I129" s="49"/>
      <c r="J129" s="42"/>
    </row>
    <row r="130" spans="1:10" ht="18.75" x14ac:dyDescent="0.3">
      <c r="A130" s="62" t="s">
        <v>159</v>
      </c>
      <c r="B130" s="62"/>
      <c r="C130" s="62"/>
      <c r="D130" s="62"/>
      <c r="E130" s="62"/>
      <c r="F130" s="62"/>
      <c r="G130" s="47"/>
      <c r="H130" s="18"/>
      <c r="I130" s="19"/>
      <c r="J130" s="18"/>
    </row>
    <row r="131" spans="1:10" s="12" customFormat="1" ht="12.75" customHeight="1" x14ac:dyDescent="0.3">
      <c r="A131" s="20"/>
      <c r="B131" s="20"/>
      <c r="C131" s="20"/>
      <c r="D131" s="20"/>
      <c r="E131" s="20"/>
      <c r="F131" s="20"/>
      <c r="G131" s="47"/>
      <c r="H131" s="18"/>
      <c r="I131" s="49"/>
      <c r="J131" s="42"/>
    </row>
    <row r="132" spans="1:10" s="12" customFormat="1" ht="12.75" customHeight="1" x14ac:dyDescent="0.25">
      <c r="A132" s="18"/>
      <c r="B132" s="21"/>
      <c r="C132" s="22"/>
      <c r="D132" s="23"/>
      <c r="E132" s="23" t="s">
        <v>0</v>
      </c>
      <c r="F132" s="23"/>
      <c r="G132" s="47"/>
      <c r="H132" s="18"/>
      <c r="I132" s="49"/>
      <c r="J132" s="42"/>
    </row>
    <row r="133" spans="1:10" s="12" customFormat="1" ht="12.75" customHeight="1" x14ac:dyDescent="0.25">
      <c r="A133" s="24" t="s">
        <v>10</v>
      </c>
      <c r="B133" s="25" t="s">
        <v>1</v>
      </c>
      <c r="C133" s="26" t="s">
        <v>8</v>
      </c>
      <c r="D133" s="27" t="s">
        <v>9</v>
      </c>
      <c r="E133" s="27" t="s">
        <v>2</v>
      </c>
      <c r="F133" s="27" t="s">
        <v>3</v>
      </c>
      <c r="G133" s="47"/>
      <c r="H133" s="29" t="s">
        <v>4</v>
      </c>
      <c r="I133" s="49"/>
      <c r="J133" s="42"/>
    </row>
    <row r="134" spans="1:10" s="12" customFormat="1" ht="12.75" customHeight="1" x14ac:dyDescent="0.25">
      <c r="A134" s="41"/>
      <c r="B134" s="42"/>
      <c r="C134" s="43"/>
      <c r="D134" s="34"/>
      <c r="E134" s="34"/>
      <c r="F134" s="34"/>
      <c r="G134" s="47"/>
      <c r="H134" s="44"/>
      <c r="I134" s="49"/>
      <c r="J134" s="42"/>
    </row>
    <row r="135" spans="1:10" s="12" customFormat="1" ht="12.75" customHeight="1" x14ac:dyDescent="0.25">
      <c r="A135" s="41">
        <v>56</v>
      </c>
      <c r="B135" s="42" t="s">
        <v>137</v>
      </c>
      <c r="C135" s="43" t="s">
        <v>138</v>
      </c>
      <c r="D135" s="34">
        <f>INT(G135*125/100)</f>
        <v>368</v>
      </c>
      <c r="E135" s="34"/>
      <c r="F135" s="34">
        <f>D135+E135</f>
        <v>368</v>
      </c>
      <c r="G135" s="60">
        <v>295</v>
      </c>
      <c r="H135" s="44"/>
      <c r="I135" s="49"/>
      <c r="J135" s="42"/>
    </row>
    <row r="136" spans="1:10" s="12" customFormat="1" ht="12.75" customHeight="1" x14ac:dyDescent="0.25">
      <c r="A136" s="41"/>
      <c r="B136" s="42" t="s">
        <v>136</v>
      </c>
      <c r="C136" s="43" t="s">
        <v>58</v>
      </c>
      <c r="D136" s="34">
        <f>INT(G136*125/100)</f>
        <v>329</v>
      </c>
      <c r="E136" s="34"/>
      <c r="F136" s="34">
        <f>D136+E136</f>
        <v>329</v>
      </c>
      <c r="G136" s="60">
        <v>263.2</v>
      </c>
      <c r="H136" s="44"/>
      <c r="I136" s="49"/>
      <c r="J136" s="42"/>
    </row>
    <row r="137" spans="1:10" s="12" customFormat="1" ht="12.75" customHeight="1" x14ac:dyDescent="0.25">
      <c r="A137" s="41">
        <v>57</v>
      </c>
      <c r="B137" s="42" t="s">
        <v>59</v>
      </c>
      <c r="C137" s="43" t="s">
        <v>60</v>
      </c>
      <c r="D137" s="34">
        <f>INT(G137*125/100)</f>
        <v>2160</v>
      </c>
      <c r="E137" s="34"/>
      <c r="F137" s="34">
        <f>D137+E137</f>
        <v>2160</v>
      </c>
      <c r="G137" s="60">
        <v>1728</v>
      </c>
      <c r="H137" s="44"/>
      <c r="I137" s="49"/>
      <c r="J137" s="42"/>
    </row>
    <row r="138" spans="1:10" s="12" customFormat="1" ht="12.75" customHeight="1" x14ac:dyDescent="0.25">
      <c r="A138" s="41">
        <v>58</v>
      </c>
      <c r="B138" s="42" t="s">
        <v>168</v>
      </c>
      <c r="C138" s="43" t="s">
        <v>63</v>
      </c>
      <c r="D138" s="34">
        <f>INT(G138*125/100)</f>
        <v>396</v>
      </c>
      <c r="E138" s="34"/>
      <c r="F138" s="34">
        <f>D138+E138</f>
        <v>396</v>
      </c>
      <c r="G138" s="60">
        <v>317</v>
      </c>
      <c r="H138" s="44"/>
      <c r="I138" s="49"/>
      <c r="J138" s="42"/>
    </row>
    <row r="139" spans="1:10" s="12" customFormat="1" ht="12.75" customHeight="1" x14ac:dyDescent="0.25">
      <c r="A139" s="41"/>
      <c r="B139" s="42" t="s">
        <v>169</v>
      </c>
      <c r="C139" s="43" t="s">
        <v>170</v>
      </c>
      <c r="D139" s="34">
        <f>INT(G139*125/100)</f>
        <v>495</v>
      </c>
      <c r="E139" s="34"/>
      <c r="F139" s="34">
        <f>D139+E139</f>
        <v>495</v>
      </c>
      <c r="G139" s="47">
        <v>396</v>
      </c>
      <c r="H139" s="44"/>
      <c r="I139" s="49"/>
      <c r="J139" s="42"/>
    </row>
    <row r="140" spans="1:10" s="12" customFormat="1" ht="12.75" customHeight="1" x14ac:dyDescent="0.25">
      <c r="A140" s="41"/>
      <c r="B140" s="42"/>
      <c r="C140" s="43"/>
      <c r="D140" s="34"/>
      <c r="E140" s="34"/>
      <c r="F140" s="34"/>
      <c r="G140" s="47"/>
      <c r="H140" s="44"/>
      <c r="I140" s="49"/>
      <c r="J140" s="42"/>
    </row>
    <row r="141" spans="1:10" s="12" customFormat="1" ht="12.75" customHeight="1" x14ac:dyDescent="0.25">
      <c r="A141" s="50" t="s">
        <v>24</v>
      </c>
      <c r="B141" s="42"/>
      <c r="C141" s="43"/>
      <c r="D141" s="34"/>
      <c r="E141" s="34"/>
      <c r="F141" s="34"/>
      <c r="G141" s="47"/>
      <c r="H141" s="44"/>
      <c r="I141" s="49"/>
      <c r="J141" s="42"/>
    </row>
    <row r="142" spans="1:10" s="12" customFormat="1" ht="12.75" customHeight="1" x14ac:dyDescent="0.25">
      <c r="A142" s="41">
        <v>59</v>
      </c>
      <c r="B142" s="42" t="s">
        <v>64</v>
      </c>
      <c r="C142" s="43" t="s">
        <v>65</v>
      </c>
      <c r="D142" s="34">
        <f t="shared" ref="D142:D149" si="46">INT(G142*125/100)</f>
        <v>1875</v>
      </c>
      <c r="E142" s="34">
        <f t="shared" ref="E142" si="47">INT($J$20*H142+I142)</f>
        <v>400</v>
      </c>
      <c r="F142" s="34">
        <f t="shared" ref="F142:F149" si="48">D142+E142</f>
        <v>2275</v>
      </c>
      <c r="G142" s="60">
        <v>1500</v>
      </c>
      <c r="H142" s="44">
        <v>0.5</v>
      </c>
      <c r="I142" s="49"/>
      <c r="J142" s="42"/>
    </row>
    <row r="143" spans="1:10" s="12" customFormat="1" ht="12.75" customHeight="1" x14ac:dyDescent="0.25">
      <c r="A143" s="41"/>
      <c r="B143" s="42" t="s">
        <v>66</v>
      </c>
      <c r="C143" s="43" t="s">
        <v>67</v>
      </c>
      <c r="D143" s="34">
        <f t="shared" si="46"/>
        <v>246</v>
      </c>
      <c r="E143" s="34"/>
      <c r="F143" s="34">
        <f t="shared" si="48"/>
        <v>246</v>
      </c>
      <c r="G143" s="60">
        <v>197</v>
      </c>
      <c r="H143" s="44"/>
      <c r="I143" s="49"/>
      <c r="J143" s="42"/>
    </row>
    <row r="144" spans="1:10" s="12" customFormat="1" ht="12.75" customHeight="1" x14ac:dyDescent="0.25">
      <c r="A144" s="41">
        <v>60</v>
      </c>
      <c r="B144" s="42" t="s">
        <v>70</v>
      </c>
      <c r="C144" s="43" t="s">
        <v>71</v>
      </c>
      <c r="D144" s="34">
        <f>INT(G144*125/100)</f>
        <v>2110</v>
      </c>
      <c r="E144" s="34">
        <f>INT($J$20*H144+I144)</f>
        <v>400</v>
      </c>
      <c r="F144" s="34">
        <f>D144+E144</f>
        <v>2510</v>
      </c>
      <c r="G144" s="60">
        <v>1688</v>
      </c>
      <c r="H144" s="44">
        <v>0.5</v>
      </c>
      <c r="I144" s="49"/>
      <c r="J144" s="42"/>
    </row>
    <row r="145" spans="1:10" s="12" customFormat="1" ht="12.75" customHeight="1" x14ac:dyDescent="0.25">
      <c r="A145" s="41">
        <v>61</v>
      </c>
      <c r="B145" s="42" t="s">
        <v>68</v>
      </c>
      <c r="C145" s="43" t="s">
        <v>69</v>
      </c>
      <c r="D145" s="34">
        <f t="shared" si="46"/>
        <v>1165</v>
      </c>
      <c r="E145" s="34"/>
      <c r="F145" s="34">
        <f t="shared" si="48"/>
        <v>1165</v>
      </c>
      <c r="G145" s="60">
        <v>932</v>
      </c>
      <c r="H145" s="44"/>
      <c r="I145" s="49"/>
      <c r="J145" s="42"/>
    </row>
    <row r="146" spans="1:10" x14ac:dyDescent="0.25">
      <c r="C146" s="43"/>
      <c r="D146" s="34"/>
      <c r="E146" s="34"/>
      <c r="F146" s="34"/>
    </row>
    <row r="147" spans="1:10" s="12" customFormat="1" ht="12.75" customHeight="1" x14ac:dyDescent="0.25">
      <c r="A147" s="50" t="s">
        <v>152</v>
      </c>
      <c r="B147" s="42"/>
      <c r="C147" s="43"/>
      <c r="D147" s="34"/>
      <c r="E147" s="34"/>
      <c r="F147" s="34"/>
      <c r="G147" s="47"/>
      <c r="H147" s="44"/>
      <c r="I147" s="49"/>
      <c r="J147" s="42"/>
    </row>
    <row r="148" spans="1:10" s="12" customFormat="1" ht="12.75" customHeight="1" x14ac:dyDescent="0.25">
      <c r="A148" s="41">
        <v>98</v>
      </c>
      <c r="B148" s="42" t="s">
        <v>72</v>
      </c>
      <c r="C148" s="43" t="s">
        <v>73</v>
      </c>
      <c r="D148" s="34">
        <f t="shared" si="46"/>
        <v>340</v>
      </c>
      <c r="E148" s="34"/>
      <c r="F148" s="34">
        <f t="shared" si="48"/>
        <v>340</v>
      </c>
      <c r="G148" s="60">
        <v>272</v>
      </c>
      <c r="H148" s="44"/>
      <c r="I148" s="49"/>
      <c r="J148" s="42"/>
    </row>
    <row r="149" spans="1:10" s="12" customFormat="1" ht="12.75" customHeight="1" x14ac:dyDescent="0.25">
      <c r="A149" s="41">
        <v>99</v>
      </c>
      <c r="B149" s="42" t="s">
        <v>74</v>
      </c>
      <c r="C149" s="43" t="s">
        <v>75</v>
      </c>
      <c r="D149" s="34">
        <f t="shared" si="46"/>
        <v>1693</v>
      </c>
      <c r="E149" s="34"/>
      <c r="F149" s="34">
        <f t="shared" si="48"/>
        <v>1693</v>
      </c>
      <c r="G149" s="60">
        <v>1355</v>
      </c>
      <c r="H149" s="44"/>
      <c r="I149" s="49"/>
      <c r="J149" s="42"/>
    </row>
    <row r="150" spans="1:10" ht="12.75" customHeight="1" x14ac:dyDescent="0.25">
      <c r="A150" s="41"/>
      <c r="B150" s="42"/>
      <c r="C150" s="43"/>
      <c r="D150" s="34"/>
      <c r="E150" s="34"/>
      <c r="F150" s="34"/>
      <c r="G150" s="47"/>
      <c r="H150" s="18"/>
      <c r="I150" s="19"/>
      <c r="J150" s="18"/>
    </row>
    <row r="151" spans="1:10" ht="12.75" customHeight="1" x14ac:dyDescent="0.25">
      <c r="A151" s="41"/>
      <c r="B151" s="42"/>
      <c r="C151" s="43"/>
      <c r="D151" s="34"/>
      <c r="E151" s="34"/>
      <c r="F151" s="34"/>
      <c r="G151" s="47"/>
      <c r="H151" s="18"/>
      <c r="I151" s="19"/>
      <c r="J151" s="18"/>
    </row>
    <row r="152" spans="1:10" ht="12.75" customHeight="1" x14ac:dyDescent="0.25">
      <c r="A152" s="41"/>
      <c r="B152" s="42"/>
      <c r="C152" s="43"/>
      <c r="D152" s="34"/>
      <c r="E152" s="34"/>
      <c r="F152" s="34"/>
      <c r="G152" s="47"/>
      <c r="H152" s="18"/>
      <c r="I152" s="19"/>
      <c r="J152" s="18"/>
    </row>
    <row r="153" spans="1:10" ht="12.75" customHeight="1" x14ac:dyDescent="0.25">
      <c r="A153" s="41"/>
      <c r="B153" s="42"/>
      <c r="C153" s="43"/>
      <c r="D153" s="34"/>
      <c r="E153" s="34"/>
      <c r="F153" s="34"/>
      <c r="G153" s="47"/>
      <c r="H153" s="18"/>
      <c r="I153" s="19"/>
      <c r="J153" s="18"/>
    </row>
    <row r="154" spans="1:10" x14ac:dyDescent="0.25">
      <c r="A154" s="41"/>
      <c r="B154" s="42"/>
      <c r="C154" s="43"/>
      <c r="D154" s="34"/>
      <c r="E154" s="34"/>
      <c r="F154" s="34"/>
      <c r="G154" s="47"/>
      <c r="H154" s="44"/>
      <c r="I154" s="37"/>
      <c r="J154" s="18"/>
    </row>
    <row r="155" spans="1:10" x14ac:dyDescent="0.25">
      <c r="A155" s="41"/>
      <c r="B155" s="42"/>
      <c r="C155" s="43"/>
      <c r="D155" s="34"/>
      <c r="E155" s="34"/>
      <c r="F155" s="34"/>
      <c r="G155" s="47"/>
      <c r="H155" s="44"/>
      <c r="I155" s="37"/>
      <c r="J155" s="18"/>
    </row>
    <row r="156" spans="1:10" x14ac:dyDescent="0.25">
      <c r="A156" s="41"/>
      <c r="B156" s="42"/>
      <c r="C156" s="43"/>
      <c r="D156" s="34"/>
      <c r="E156" s="34"/>
      <c r="F156" s="34"/>
      <c r="G156" s="47"/>
      <c r="H156" s="44"/>
      <c r="I156" s="37"/>
      <c r="J156" s="18"/>
    </row>
    <row r="157" spans="1:10" x14ac:dyDescent="0.25">
      <c r="A157" s="41"/>
      <c r="B157" s="42"/>
      <c r="C157" s="43"/>
      <c r="D157" s="34"/>
      <c r="E157" s="34"/>
      <c r="F157" s="34"/>
      <c r="G157" s="47"/>
      <c r="H157" s="44"/>
      <c r="I157" s="37"/>
      <c r="J157" s="18"/>
    </row>
    <row r="158" spans="1:10" x14ac:dyDescent="0.25">
      <c r="A158" s="41"/>
      <c r="B158" s="42"/>
      <c r="C158" s="43"/>
      <c r="D158" s="34"/>
      <c r="E158" s="34"/>
      <c r="F158" s="34"/>
      <c r="G158" s="47"/>
      <c r="H158" s="44"/>
      <c r="I158" s="37"/>
      <c r="J158" s="18"/>
    </row>
    <row r="159" spans="1:10" x14ac:dyDescent="0.25">
      <c r="A159" s="41"/>
      <c r="B159" s="42"/>
      <c r="C159" s="43"/>
      <c r="D159" s="34"/>
      <c r="E159" s="34"/>
      <c r="F159" s="34"/>
      <c r="G159" s="47"/>
      <c r="H159" s="44"/>
      <c r="I159" s="37"/>
      <c r="J159" s="18"/>
    </row>
    <row r="160" spans="1:10" x14ac:dyDescent="0.25">
      <c r="A160" s="41"/>
      <c r="B160" s="42"/>
      <c r="C160" s="43"/>
      <c r="D160" s="34"/>
      <c r="E160" s="34"/>
      <c r="F160" s="34"/>
      <c r="G160" s="47"/>
      <c r="H160" s="44"/>
      <c r="I160" s="37"/>
      <c r="J160" s="18"/>
    </row>
    <row r="161" spans="1:10" x14ac:dyDescent="0.25">
      <c r="A161" s="41"/>
      <c r="B161" s="42"/>
      <c r="C161" s="43"/>
      <c r="D161" s="34"/>
      <c r="E161" s="34"/>
      <c r="F161" s="34"/>
      <c r="G161" s="47"/>
      <c r="H161" s="44"/>
      <c r="I161" s="37"/>
      <c r="J161" s="18"/>
    </row>
    <row r="162" spans="1:10" x14ac:dyDescent="0.25">
      <c r="A162" s="41"/>
      <c r="B162" s="42"/>
      <c r="C162" s="43"/>
      <c r="D162" s="34"/>
      <c r="E162" s="34"/>
      <c r="F162" s="34"/>
      <c r="G162" s="47"/>
      <c r="H162" s="44"/>
      <c r="I162" s="37"/>
      <c r="J162" s="18"/>
    </row>
    <row r="163" spans="1:10" x14ac:dyDescent="0.25">
      <c r="A163" s="41"/>
      <c r="B163" s="42"/>
      <c r="C163" s="43"/>
      <c r="D163" s="34"/>
      <c r="E163" s="34"/>
      <c r="F163" s="34"/>
      <c r="G163" s="47"/>
      <c r="H163" s="44"/>
      <c r="I163" s="37"/>
      <c r="J163" s="18"/>
    </row>
    <row r="164" spans="1:10" x14ac:dyDescent="0.25">
      <c r="A164" s="41"/>
      <c r="B164" s="42"/>
      <c r="C164" s="43"/>
      <c r="D164" s="34"/>
      <c r="E164" s="34"/>
      <c r="F164" s="34"/>
      <c r="G164" s="47"/>
      <c r="H164" s="44"/>
      <c r="I164" s="37"/>
      <c r="J164" s="18"/>
    </row>
    <row r="165" spans="1:10" x14ac:dyDescent="0.25">
      <c r="A165" s="41"/>
      <c r="B165" s="42"/>
      <c r="C165" s="43"/>
      <c r="D165" s="34"/>
      <c r="E165" s="34"/>
      <c r="F165" s="34"/>
      <c r="G165" s="47"/>
      <c r="H165" s="44"/>
      <c r="I165" s="37"/>
      <c r="J165" s="18"/>
    </row>
    <row r="166" spans="1:10" x14ac:dyDescent="0.25">
      <c r="A166" s="41"/>
      <c r="B166" s="42"/>
      <c r="C166" s="43"/>
      <c r="D166" s="34"/>
      <c r="E166" s="34"/>
      <c r="F166" s="34"/>
      <c r="G166" s="47"/>
      <c r="H166" s="44"/>
      <c r="I166" s="37"/>
      <c r="J166" s="18"/>
    </row>
    <row r="167" spans="1:10" x14ac:dyDescent="0.25">
      <c r="A167" s="41"/>
      <c r="B167" s="42"/>
      <c r="C167" s="43"/>
      <c r="D167" s="34"/>
      <c r="E167" s="34"/>
      <c r="F167" s="34"/>
      <c r="G167" s="47"/>
      <c r="H167" s="18"/>
      <c r="I167" s="19"/>
      <c r="J167" s="18"/>
    </row>
    <row r="168" spans="1:10" x14ac:dyDescent="0.25">
      <c r="A168" s="41"/>
      <c r="B168" s="42"/>
      <c r="C168" s="43"/>
      <c r="D168" s="34"/>
      <c r="E168" s="34"/>
      <c r="F168" s="34"/>
      <c r="G168" s="47"/>
      <c r="H168" s="18"/>
      <c r="I168" s="19"/>
      <c r="J168" s="18"/>
    </row>
    <row r="169" spans="1:10" x14ac:dyDescent="0.25">
      <c r="A169" s="41"/>
      <c r="B169" s="42"/>
      <c r="C169" s="43"/>
      <c r="D169" s="34"/>
      <c r="E169" s="34"/>
      <c r="F169" s="34"/>
      <c r="G169" s="47"/>
      <c r="H169" s="18"/>
      <c r="I169" s="19"/>
      <c r="J169" s="18"/>
    </row>
    <row r="170" spans="1:10" x14ac:dyDescent="0.25">
      <c r="A170" s="41"/>
      <c r="B170" s="42"/>
      <c r="C170" s="43"/>
      <c r="D170" s="34"/>
      <c r="E170" s="34"/>
      <c r="F170" s="34"/>
      <c r="G170" s="47"/>
      <c r="H170" s="18"/>
      <c r="I170" s="19"/>
      <c r="J170" s="18"/>
    </row>
    <row r="171" spans="1:10" x14ac:dyDescent="0.25">
      <c r="A171" s="41"/>
      <c r="B171" s="42"/>
      <c r="C171" s="43"/>
      <c r="D171" s="34"/>
      <c r="E171" s="34"/>
      <c r="F171" s="34"/>
      <c r="G171" s="47"/>
      <c r="H171" s="44"/>
      <c r="I171" s="37"/>
      <c r="J171" s="18"/>
    </row>
    <row r="172" spans="1:10" x14ac:dyDescent="0.25">
      <c r="A172" s="41"/>
      <c r="B172" s="42"/>
      <c r="C172" s="43"/>
      <c r="D172" s="34"/>
      <c r="E172" s="34"/>
      <c r="F172" s="34"/>
      <c r="G172" s="47"/>
      <c r="H172" s="18"/>
      <c r="I172" s="19"/>
      <c r="J172" s="18"/>
    </row>
    <row r="173" spans="1:10" x14ac:dyDescent="0.25">
      <c r="A173" s="41"/>
      <c r="B173" s="42"/>
      <c r="C173" s="43"/>
      <c r="D173" s="34"/>
      <c r="E173" s="34"/>
      <c r="F173" s="34"/>
      <c r="G173" s="47"/>
      <c r="H173" s="18"/>
      <c r="I173" s="19"/>
      <c r="J173" s="18"/>
    </row>
    <row r="174" spans="1:10" x14ac:dyDescent="0.25">
      <c r="A174" s="41"/>
      <c r="B174" s="42"/>
      <c r="C174" s="43"/>
      <c r="D174" s="34"/>
      <c r="E174" s="34"/>
      <c r="F174" s="34"/>
      <c r="G174" s="47"/>
      <c r="H174" s="18"/>
      <c r="I174" s="19"/>
      <c r="J174" s="18"/>
    </row>
    <row r="175" spans="1:10" x14ac:dyDescent="0.25">
      <c r="A175" s="41"/>
      <c r="B175" s="42"/>
      <c r="C175" s="43"/>
      <c r="D175" s="34"/>
      <c r="E175" s="34"/>
      <c r="F175" s="34"/>
      <c r="G175" s="47"/>
      <c r="H175" s="18"/>
      <c r="I175" s="19"/>
      <c r="J175" s="18"/>
    </row>
    <row r="176" spans="1:10" x14ac:dyDescent="0.25">
      <c r="A176" s="41"/>
      <c r="B176" s="42"/>
      <c r="C176" s="43"/>
      <c r="D176" s="34"/>
      <c r="E176" s="34"/>
      <c r="F176" s="34"/>
      <c r="G176" s="47"/>
      <c r="H176" s="18"/>
      <c r="I176" s="19"/>
      <c r="J176" s="18"/>
    </row>
    <row r="177" spans="1:10" x14ac:dyDescent="0.25">
      <c r="A177" s="41"/>
      <c r="B177" s="42"/>
      <c r="C177" s="43"/>
      <c r="D177" s="34"/>
      <c r="E177" s="34"/>
      <c r="F177" s="34"/>
      <c r="G177" s="47"/>
      <c r="H177" s="18"/>
      <c r="I177" s="19"/>
      <c r="J177" s="18"/>
    </row>
    <row r="178" spans="1:10" x14ac:dyDescent="0.25">
      <c r="A178" s="41"/>
      <c r="B178" s="42"/>
      <c r="C178" s="43"/>
      <c r="D178" s="34"/>
      <c r="E178" s="34"/>
      <c r="F178" s="34"/>
      <c r="G178" s="47"/>
      <c r="H178" s="18"/>
      <c r="I178" s="19"/>
      <c r="J178" s="18"/>
    </row>
    <row r="179" spans="1:10" x14ac:dyDescent="0.25">
      <c r="A179" s="41"/>
      <c r="B179" s="42"/>
      <c r="C179" s="43"/>
      <c r="D179" s="34"/>
      <c r="E179" s="34"/>
      <c r="F179" s="34"/>
      <c r="G179" s="47"/>
      <c r="H179" s="18"/>
      <c r="I179" s="19"/>
      <c r="J179" s="18"/>
    </row>
    <row r="180" spans="1:10" x14ac:dyDescent="0.25">
      <c r="A180" s="41"/>
      <c r="B180" s="42"/>
      <c r="C180" s="43"/>
      <c r="D180" s="34"/>
      <c r="E180" s="34"/>
      <c r="F180" s="34"/>
      <c r="G180" s="47"/>
      <c r="H180" s="18"/>
      <c r="I180" s="19"/>
      <c r="J180" s="18"/>
    </row>
    <row r="181" spans="1:10" x14ac:dyDescent="0.25">
      <c r="A181" s="41"/>
      <c r="B181" s="42"/>
      <c r="C181" s="43"/>
      <c r="D181" s="34"/>
      <c r="E181" s="34"/>
      <c r="F181" s="34"/>
      <c r="G181" s="47"/>
      <c r="H181" s="18"/>
      <c r="I181" s="19"/>
      <c r="J181" s="18"/>
    </row>
    <row r="182" spans="1:10" x14ac:dyDescent="0.25">
      <c r="A182" s="41"/>
      <c r="B182" s="42"/>
      <c r="C182" s="43"/>
      <c r="D182" s="34"/>
      <c r="E182" s="34"/>
      <c r="F182" s="34"/>
      <c r="G182" s="47"/>
      <c r="H182" s="18"/>
      <c r="I182" s="19"/>
      <c r="J182" s="18"/>
    </row>
    <row r="183" spans="1:10" x14ac:dyDescent="0.25">
      <c r="A183" s="41"/>
      <c r="B183" s="42"/>
      <c r="C183" s="43"/>
      <c r="D183" s="34"/>
      <c r="E183" s="34"/>
      <c r="F183" s="34"/>
      <c r="G183" s="47"/>
      <c r="H183" s="18"/>
      <c r="I183" s="19"/>
      <c r="J183" s="18"/>
    </row>
    <row r="184" spans="1:10" x14ac:dyDescent="0.25">
      <c r="A184" s="41"/>
      <c r="B184" s="42"/>
      <c r="C184" s="43"/>
      <c r="D184" s="34"/>
      <c r="E184" s="34"/>
      <c r="F184" s="34"/>
      <c r="G184" s="47"/>
      <c r="H184" s="18"/>
      <c r="I184" s="19"/>
      <c r="J184" s="18"/>
    </row>
    <row r="185" spans="1:10" x14ac:dyDescent="0.25">
      <c r="A185" s="41"/>
      <c r="B185" s="42"/>
      <c r="C185" s="43"/>
      <c r="D185" s="34"/>
      <c r="E185" s="34"/>
      <c r="F185" s="34"/>
      <c r="G185" s="47"/>
      <c r="H185" s="18"/>
      <c r="I185" s="19"/>
      <c r="J185" s="18"/>
    </row>
    <row r="186" spans="1:10" x14ac:dyDescent="0.25">
      <c r="A186" s="41"/>
      <c r="B186" s="42"/>
      <c r="C186" s="43"/>
      <c r="D186" s="34"/>
      <c r="E186" s="34"/>
      <c r="F186" s="34"/>
      <c r="G186" s="47"/>
      <c r="H186" s="18"/>
      <c r="I186" s="19"/>
      <c r="J186" s="18"/>
    </row>
    <row r="187" spans="1:10" x14ac:dyDescent="0.25">
      <c r="A187" s="41"/>
      <c r="B187" s="42"/>
      <c r="C187" s="43"/>
      <c r="D187" s="34"/>
      <c r="E187" s="34"/>
      <c r="F187" s="34"/>
      <c r="G187" s="47"/>
      <c r="H187" s="18"/>
      <c r="I187" s="19"/>
      <c r="J187" s="18"/>
    </row>
    <row r="188" spans="1:10" x14ac:dyDescent="0.25">
      <c r="A188" s="41"/>
      <c r="B188" s="42"/>
      <c r="C188" s="43"/>
      <c r="D188" s="34"/>
      <c r="E188" s="34"/>
      <c r="F188" s="34"/>
      <c r="G188" s="47"/>
      <c r="H188" s="18"/>
      <c r="I188" s="19"/>
      <c r="J188" s="18"/>
    </row>
    <row r="189" spans="1:10" x14ac:dyDescent="0.25">
      <c r="A189" s="41"/>
      <c r="B189" s="42"/>
      <c r="C189" s="43"/>
      <c r="D189" s="34"/>
      <c r="E189" s="34"/>
      <c r="F189" s="34"/>
      <c r="G189" s="47"/>
      <c r="H189" s="18"/>
      <c r="I189" s="19"/>
      <c r="J189" s="18"/>
    </row>
    <row r="190" spans="1:10" x14ac:dyDescent="0.25">
      <c r="A190" s="41"/>
      <c r="B190" s="42"/>
      <c r="C190" s="43"/>
      <c r="D190" s="34"/>
      <c r="E190" s="34"/>
      <c r="F190" s="34"/>
      <c r="G190" s="47"/>
      <c r="H190" s="18"/>
      <c r="I190" s="19"/>
      <c r="J190" s="18"/>
    </row>
    <row r="191" spans="1:10" ht="12.75" customHeight="1" x14ac:dyDescent="0.25">
      <c r="A191" s="53" t="s">
        <v>178</v>
      </c>
      <c r="B191" s="54"/>
      <c r="C191" s="54"/>
      <c r="D191" s="55"/>
      <c r="E191" s="55"/>
      <c r="F191" s="55" t="s">
        <v>171</v>
      </c>
      <c r="G191" s="35"/>
      <c r="H191" s="44"/>
      <c r="I191" s="37"/>
      <c r="J191" s="18"/>
    </row>
  </sheetData>
  <mergeCells count="3">
    <mergeCell ref="A16:F16"/>
    <mergeCell ref="A65:F65"/>
    <mergeCell ref="A130:F130"/>
  </mergeCells>
  <phoneticPr fontId="0" type="noConversion"/>
  <printOptions horizontalCentered="1"/>
  <pageMargins left="0" right="0" top="0.39370078740157483" bottom="0" header="0" footer="0"/>
  <pageSetup paperSize="9" scale="96" fitToHeight="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>anmo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Dan Larsen</cp:lastModifiedBy>
  <cp:lastPrinted>2025-02-04T09:07:58Z</cp:lastPrinted>
  <dcterms:created xsi:type="dcterms:W3CDTF">2001-05-07T16:56:44Z</dcterms:created>
  <dcterms:modified xsi:type="dcterms:W3CDTF">2026-05-12T11:52:28Z</dcterms:modified>
</cp:coreProperties>
</file>